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4\SC\"/>
    </mc:Choice>
  </mc:AlternateContent>
  <xr:revisionPtr revIDLastSave="0" documentId="13_ncr:1_{F7219A33-2744-4C91-8A87-96E27D0D1F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ummary table  " sheetId="14" r:id="rId1"/>
    <sheet name="CV GVW&gt;3.5T" sheetId="1" r:id="rId2"/>
    <sheet name="CV GVW&gt;3.5T-Segments 1" sheetId="3" r:id="rId3"/>
    <sheet name="CV GVW &gt;3.5T-Segments 2" sheetId="9" r:id="rId4"/>
    <sheet name="LCV up to 3.5T" sheetId="13" r:id="rId5"/>
    <sheet name="Buses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3" l="1"/>
  <c r="E26" i="13" s="1"/>
  <c r="F26" i="13"/>
  <c r="G26" i="13" s="1"/>
  <c r="I26" i="13"/>
  <c r="K26" i="13"/>
  <c r="L26" i="13"/>
  <c r="M26" i="13"/>
  <c r="N26" i="13" s="1"/>
  <c r="O26" i="13"/>
  <c r="D27" i="13"/>
  <c r="H27" i="13" s="1"/>
  <c r="F27" i="13"/>
  <c r="G27" i="13"/>
  <c r="I27" i="13"/>
  <c r="K27" i="13"/>
  <c r="O27" i="13" s="1"/>
  <c r="L27" i="13"/>
  <c r="M27" i="13"/>
  <c r="N27" i="13" s="1"/>
  <c r="D51" i="13"/>
  <c r="E51" i="13"/>
  <c r="K51" i="13" s="1"/>
  <c r="F51" i="13"/>
  <c r="F52" i="13" s="1"/>
  <c r="G52" i="13" s="1"/>
  <c r="G51" i="13"/>
  <c r="H51" i="13"/>
  <c r="J51" i="13"/>
  <c r="R51" i="13"/>
  <c r="S51" i="13"/>
  <c r="T51" i="13"/>
  <c r="U51" i="13"/>
  <c r="V51" i="13"/>
  <c r="D52" i="13"/>
  <c r="E52" i="13"/>
  <c r="K52" i="13" s="1"/>
  <c r="J52" i="13"/>
  <c r="R52" i="13"/>
  <c r="V52" i="13" s="1"/>
  <c r="S52" i="13"/>
  <c r="T52" i="13"/>
  <c r="U52" i="13" s="1"/>
  <c r="N27" i="9"/>
  <c r="M27" i="9"/>
  <c r="L27" i="9"/>
  <c r="K27" i="9"/>
  <c r="O27" i="9" s="1"/>
  <c r="G27" i="9"/>
  <c r="F27" i="9"/>
  <c r="E27" i="9"/>
  <c r="D27" i="9"/>
  <c r="J27" i="9" s="1"/>
  <c r="I27" i="9"/>
  <c r="H52" i="13" l="1"/>
  <c r="J27" i="13"/>
  <c r="J26" i="13"/>
  <c r="E27" i="13"/>
  <c r="H26" i="13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<sst xmlns="http://schemas.openxmlformats.org/spreadsheetml/2006/main" count="603" uniqueCount="114">
  <si>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</si>
  <si>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</si>
  <si>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</si>
  <si>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</si>
  <si>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</si>
  <si>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</si>
  <si>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</si>
  <si>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</si>
  <si>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</si>
  <si>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</si>
  <si>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</si>
  <si>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</si>
  <si>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</si>
  <si>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</si>
  <si>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</si>
  <si>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</si>
  <si>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</si>
  <si>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</si>
  <si>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</si>
  <si>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</si>
  <si>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</si>
  <si>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</si>
  <si>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</si>
  <si>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</si>
  <si>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</si>
  <si>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</si>
  <si>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</si>
  <si>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</si>
  <si>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</si>
  <si>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</si>
  <si>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</si>
  <si>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</si>
  <si>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</si>
  <si>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</si>
  <si>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</si>
  <si>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</si>
  <si>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</si>
  <si>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</si>
  <si>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</si>
  <si>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</si>
  <si>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</si>
  <si>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</si>
  <si>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</si>
  <si>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</si>
  <si>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</si>
  <si>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</si>
  <si>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</si>
  <si>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</si>
  <si>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</si>
  <si>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</si>
  <si>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</si>
  <si>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</si>
  <si>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</si>
  <si>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</si>
  <si>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</si>
  <si>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</si>
  <si>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</si>
  <si>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</si>
  <si>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</si>
  <si>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</si>
  <si>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</si>
  <si>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</si>
  <si>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</si>
  <si>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</si>
  <si>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</si>
  <si>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</si>
  <si>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</si>
  <si>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</si>
  <si>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</si>
  <si>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</si>
  <si>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</si>
  <si>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</si>
  <si>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</si>
  <si>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</si>
  <si>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</si>
  <si>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</si>
  <si>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</si>
  <si>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</si>
  <si>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</si>
  <si>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</si>
  <si>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</si>
  <si>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</si>
  <si>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Marzec</t>
  </si>
  <si>
    <t>March</t>
  </si>
  <si>
    <t>Fiat Doblo</t>
  </si>
  <si>
    <t>06.052021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</si>
  <si>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</si>
  <si>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</si>
  <si>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</si>
  <si>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</si>
  <si>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</si>
  <si>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</si>
  <si>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KNAUS</t>
  </si>
  <si>
    <t>AUTOSAN</t>
  </si>
  <si>
    <t>Dacia Dokker</t>
  </si>
  <si>
    <t>Apr/Mar Ch position</t>
  </si>
  <si>
    <t>Kwi/Mar
Zmiana poz</t>
  </si>
  <si>
    <t>Registrations of new LCV up to 3.5T, Top Models - April 2021</t>
  </si>
  <si>
    <t>Rejestracje nowych samochodów dostawczych do 3,5T, ranking modeli - Kwiecień 2021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</si>
  <si>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</si>
  <si>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</si>
  <si>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</si>
  <si>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</si>
  <si>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</si>
  <si>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</si>
  <si>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</si>
  <si>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</si>
  <si>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</si>
  <si>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</si>
  <si>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</si>
  <si>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Apr</t>
  </si>
  <si>
    <t>2020
Apr</t>
  </si>
  <si>
    <t>2021
Jan - Apr</t>
  </si>
  <si>
    <t>2020
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</si>
</sst>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44EE4D3-C8C2-4B76-990F-C211F7C71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182880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B10F88F-C075-4F41-842E-7692D44A3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6172200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167640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307F3B9B-850B-4024-BD86-7FE92C3C6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6088380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54FB-2137-4DE0-AA3C-CBE85C48B3A7}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99</v>
      </c>
      <c r="D1" s="40"/>
      <c r="E1" s="40"/>
      <c r="F1" s="40"/>
      <c r="G1" s="40"/>
      <c r="H1" s="65">
        <v>44322</v>
      </c>
    </row>
    <row r="2" spans="2:8">
      <c r="H2" s="2" t="s">
        <v>100</v>
      </c>
    </row>
    <row r="3" spans="2:8" ht="26.25" customHeight="1">
      <c r="B3" s="179" t="s">
        <v>101</v>
      </c>
      <c r="C3" s="180"/>
      <c r="D3" s="180"/>
      <c r="E3" s="180"/>
      <c r="F3" s="180"/>
      <c r="G3" s="180"/>
      <c r="H3" s="181"/>
    </row>
    <row r="4" spans="2:8" ht="26.25" customHeight="1">
      <c r="B4" s="6"/>
      <c r="C4" s="129" t="s">
        <v>110</v>
      </c>
      <c r="D4" s="129" t="s">
        <v>111</v>
      </c>
      <c r="E4" s="7" t="s">
        <v>102</v>
      </c>
      <c r="F4" s="129" t="s">
        <v>112</v>
      </c>
      <c r="G4" s="129" t="s">
        <v>113</v>
      </c>
      <c r="H4" s="7" t="s">
        <v>102</v>
      </c>
    </row>
    <row r="5" spans="2:8" ht="26.25" customHeight="1">
      <c r="B5" s="3" t="s">
        <v>103</v>
      </c>
      <c r="C5" s="130">
        <v>3166</v>
      </c>
      <c r="D5" s="130">
        <v>928</v>
      </c>
      <c r="E5" s="61">
        <v>2.4116379310344827</v>
      </c>
      <c r="F5" s="130">
        <v>10634</v>
      </c>
      <c r="G5" s="130">
        <v>5638</v>
      </c>
      <c r="H5" s="61">
        <v>0.88612983327421069</v>
      </c>
    </row>
    <row r="6" spans="2:8" ht="26.25" customHeight="1">
      <c r="B6" s="4" t="s">
        <v>104</v>
      </c>
      <c r="C6" s="131">
        <v>558</v>
      </c>
      <c r="D6" s="131">
        <v>384</v>
      </c>
      <c r="E6" s="62">
        <v>0.453125</v>
      </c>
      <c r="F6" s="131">
        <v>2081</v>
      </c>
      <c r="G6" s="131">
        <v>1461</v>
      </c>
      <c r="H6" s="62">
        <v>0.42436687200547563</v>
      </c>
    </row>
    <row r="7" spans="2:8" ht="26.25" customHeight="1">
      <c r="B7" s="4" t="s">
        <v>105</v>
      </c>
      <c r="C7" s="131">
        <v>57</v>
      </c>
      <c r="D7" s="131">
        <v>62</v>
      </c>
      <c r="E7" s="62">
        <v>-8.064516129032262E-2</v>
      </c>
      <c r="F7" s="131">
        <v>244</v>
      </c>
      <c r="G7" s="131">
        <v>236</v>
      </c>
      <c r="H7" s="62">
        <v>3.3898305084745672E-2</v>
      </c>
    </row>
    <row r="8" spans="2:8" ht="26.25" customHeight="1">
      <c r="B8" s="5" t="s">
        <v>106</v>
      </c>
      <c r="C8" s="131">
        <v>2551</v>
      </c>
      <c r="D8" s="131">
        <v>482</v>
      </c>
      <c r="E8" s="63">
        <v>4.2925311203319501</v>
      </c>
      <c r="F8" s="131">
        <v>8309</v>
      </c>
      <c r="G8" s="131">
        <v>3941</v>
      </c>
      <c r="H8" s="63">
        <v>1.1083481349911191</v>
      </c>
    </row>
    <row r="9" spans="2:8" ht="26.25" customHeight="1">
      <c r="B9" s="3" t="s">
        <v>107</v>
      </c>
      <c r="C9" s="130">
        <v>77</v>
      </c>
      <c r="D9" s="130">
        <v>64</v>
      </c>
      <c r="E9" s="61">
        <v>0.203125</v>
      </c>
      <c r="F9" s="130">
        <v>384</v>
      </c>
      <c r="G9" s="130">
        <v>456</v>
      </c>
      <c r="H9" s="61">
        <v>-0.15789473684210531</v>
      </c>
    </row>
    <row r="10" spans="2:8" ht="26.25" customHeight="1">
      <c r="B10" s="8" t="s">
        <v>108</v>
      </c>
      <c r="C10" s="132">
        <v>3243</v>
      </c>
      <c r="D10" s="132">
        <v>992</v>
      </c>
      <c r="E10" s="64">
        <v>2.2691532258064515</v>
      </c>
      <c r="F10" s="132">
        <v>11018</v>
      </c>
      <c r="G10" s="132">
        <v>6094</v>
      </c>
      <c r="H10" s="64">
        <v>0.80800787659993434</v>
      </c>
    </row>
    <row r="11" spans="2:8" ht="26.25" customHeight="1">
      <c r="B11" s="134" t="s">
        <v>109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 t="s">
        <v>85</v>
      </c>
    </row>
    <row r="2" spans="2:15" ht="14.45" customHeight="1">
      <c r="B2" s="211" t="s">
        <v>20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2:15" ht="14.45" customHeight="1">
      <c r="B3" s="212" t="s">
        <v>21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99" t="s">
        <v>0</v>
      </c>
      <c r="C5" s="199" t="s">
        <v>1</v>
      </c>
      <c r="D5" s="201" t="s">
        <v>86</v>
      </c>
      <c r="E5" s="202"/>
      <c r="F5" s="202"/>
      <c r="G5" s="202"/>
      <c r="H5" s="203"/>
      <c r="I5" s="202" t="s">
        <v>82</v>
      </c>
      <c r="J5" s="202"/>
      <c r="K5" s="201" t="s">
        <v>87</v>
      </c>
      <c r="L5" s="202"/>
      <c r="M5" s="202"/>
      <c r="N5" s="202"/>
      <c r="O5" s="203"/>
    </row>
    <row r="6" spans="2:15" ht="14.45" customHeight="1">
      <c r="B6" s="200"/>
      <c r="C6" s="200"/>
      <c r="D6" s="213" t="s">
        <v>88</v>
      </c>
      <c r="E6" s="214"/>
      <c r="F6" s="214"/>
      <c r="G6" s="214"/>
      <c r="H6" s="215"/>
      <c r="I6" s="214" t="s">
        <v>83</v>
      </c>
      <c r="J6" s="214"/>
      <c r="K6" s="213" t="s">
        <v>89</v>
      </c>
      <c r="L6" s="214"/>
      <c r="M6" s="214"/>
      <c r="N6" s="214"/>
      <c r="O6" s="215"/>
    </row>
    <row r="7" spans="2:15" ht="14.45" customHeight="1">
      <c r="B7" s="200"/>
      <c r="C7" s="200"/>
      <c r="D7" s="195">
        <v>2021</v>
      </c>
      <c r="E7" s="196"/>
      <c r="F7" s="204">
        <v>2020</v>
      </c>
      <c r="G7" s="204"/>
      <c r="H7" s="206" t="s">
        <v>23</v>
      </c>
      <c r="I7" s="208">
        <v>2021</v>
      </c>
      <c r="J7" s="195" t="s">
        <v>90</v>
      </c>
      <c r="K7" s="195">
        <v>2021</v>
      </c>
      <c r="L7" s="196"/>
      <c r="M7" s="204">
        <v>2020</v>
      </c>
      <c r="N7" s="196"/>
      <c r="O7" s="186" t="s">
        <v>23</v>
      </c>
    </row>
    <row r="8" spans="2:15" ht="14.45" customHeight="1">
      <c r="B8" s="187" t="s">
        <v>24</v>
      </c>
      <c r="C8" s="187" t="s">
        <v>25</v>
      </c>
      <c r="D8" s="197"/>
      <c r="E8" s="198"/>
      <c r="F8" s="205"/>
      <c r="G8" s="205"/>
      <c r="H8" s="207"/>
      <c r="I8" s="209"/>
      <c r="J8" s="210"/>
      <c r="K8" s="197"/>
      <c r="L8" s="198"/>
      <c r="M8" s="205"/>
      <c r="N8" s="198"/>
      <c r="O8" s="186"/>
    </row>
    <row r="9" spans="2:15" ht="14.25" customHeight="1">
      <c r="B9" s="187"/>
      <c r="C9" s="187"/>
      <c r="D9" s="161" t="s">
        <v>26</v>
      </c>
      <c r="E9" s="157" t="s">
        <v>2</v>
      </c>
      <c r="F9" s="160" t="s">
        <v>26</v>
      </c>
      <c r="G9" s="56" t="s">
        <v>2</v>
      </c>
      <c r="H9" s="189" t="s">
        <v>27</v>
      </c>
      <c r="I9" s="57" t="s">
        <v>26</v>
      </c>
      <c r="J9" s="191" t="s">
        <v>91</v>
      </c>
      <c r="K9" s="161" t="s">
        <v>26</v>
      </c>
      <c r="L9" s="55" t="s">
        <v>2</v>
      </c>
      <c r="M9" s="160" t="s">
        <v>26</v>
      </c>
      <c r="N9" s="55" t="s">
        <v>2</v>
      </c>
      <c r="O9" s="193" t="s">
        <v>27</v>
      </c>
    </row>
    <row r="10" spans="2:15" ht="14.45" customHeight="1">
      <c r="B10" s="188"/>
      <c r="C10" s="188"/>
      <c r="D10" s="158" t="s">
        <v>28</v>
      </c>
      <c r="E10" s="159" t="s">
        <v>29</v>
      </c>
      <c r="F10" s="53" t="s">
        <v>28</v>
      </c>
      <c r="G10" s="54" t="s">
        <v>29</v>
      </c>
      <c r="H10" s="190"/>
      <c r="I10" s="58" t="s">
        <v>28</v>
      </c>
      <c r="J10" s="192"/>
      <c r="K10" s="158" t="s">
        <v>28</v>
      </c>
      <c r="L10" s="159" t="s">
        <v>29</v>
      </c>
      <c r="M10" s="53" t="s">
        <v>28</v>
      </c>
      <c r="N10" s="159" t="s">
        <v>29</v>
      </c>
      <c r="O10" s="194"/>
    </row>
    <row r="11" spans="2:15" ht="14.45" customHeight="1">
      <c r="B11" s="66">
        <v>1</v>
      </c>
      <c r="C11" s="67" t="s">
        <v>3</v>
      </c>
      <c r="D11" s="68">
        <v>968</v>
      </c>
      <c r="E11" s="69">
        <v>0.30574857864813643</v>
      </c>
      <c r="F11" s="68">
        <v>208</v>
      </c>
      <c r="G11" s="70">
        <v>0.22413793103448276</v>
      </c>
      <c r="H11" s="71">
        <v>3.6538461538461542</v>
      </c>
      <c r="I11" s="72">
        <v>737</v>
      </c>
      <c r="J11" s="73">
        <v>0.31343283582089554</v>
      </c>
      <c r="K11" s="68">
        <v>2783</v>
      </c>
      <c r="L11" s="69">
        <v>0.26170772992288882</v>
      </c>
      <c r="M11" s="68">
        <v>1285</v>
      </c>
      <c r="N11" s="70">
        <v>0.22791770131252218</v>
      </c>
      <c r="O11" s="71">
        <v>1.1657587548638131</v>
      </c>
    </row>
    <row r="12" spans="2:15" ht="14.45" customHeight="1">
      <c r="B12" s="74">
        <v>2</v>
      </c>
      <c r="C12" s="75" t="s">
        <v>10</v>
      </c>
      <c r="D12" s="76">
        <v>531</v>
      </c>
      <c r="E12" s="77">
        <v>0.16771951989892608</v>
      </c>
      <c r="F12" s="76">
        <v>128</v>
      </c>
      <c r="G12" s="88">
        <v>0.13793103448275862</v>
      </c>
      <c r="H12" s="79">
        <v>3.1484375</v>
      </c>
      <c r="I12" s="100">
        <v>602</v>
      </c>
      <c r="J12" s="89">
        <v>-0.11794019933554822</v>
      </c>
      <c r="K12" s="76">
        <v>1897</v>
      </c>
      <c r="L12" s="77">
        <v>0.1783900695881136</v>
      </c>
      <c r="M12" s="76">
        <v>896</v>
      </c>
      <c r="N12" s="88">
        <v>0.15892160340546294</v>
      </c>
      <c r="O12" s="79">
        <v>1.1171875</v>
      </c>
    </row>
    <row r="13" spans="2:15" ht="14.45" customHeight="1">
      <c r="B13" s="74">
        <v>3</v>
      </c>
      <c r="C13" s="75" t="s">
        <v>8</v>
      </c>
      <c r="D13" s="76">
        <v>305</v>
      </c>
      <c r="E13" s="77">
        <v>9.633607075173721E-2</v>
      </c>
      <c r="F13" s="76">
        <v>113</v>
      </c>
      <c r="G13" s="88">
        <v>0.12176724137931035</v>
      </c>
      <c r="H13" s="79">
        <v>1.6991150442477876</v>
      </c>
      <c r="I13" s="100">
        <v>480</v>
      </c>
      <c r="J13" s="89">
        <v>-0.36458333333333337</v>
      </c>
      <c r="K13" s="76">
        <v>1625</v>
      </c>
      <c r="L13" s="77">
        <v>0.1528117359413203</v>
      </c>
      <c r="M13" s="76">
        <v>965</v>
      </c>
      <c r="N13" s="88">
        <v>0.17115998581057112</v>
      </c>
      <c r="O13" s="79">
        <v>0.68393782383419688</v>
      </c>
    </row>
    <row r="14" spans="2:15" ht="14.45" customHeight="1">
      <c r="B14" s="74">
        <v>4</v>
      </c>
      <c r="C14" s="75" t="s">
        <v>9</v>
      </c>
      <c r="D14" s="76">
        <v>531</v>
      </c>
      <c r="E14" s="77">
        <v>0.16771951989892608</v>
      </c>
      <c r="F14" s="76">
        <v>141</v>
      </c>
      <c r="G14" s="88">
        <v>0.15193965517241378</v>
      </c>
      <c r="H14" s="79">
        <v>2.7659574468085109</v>
      </c>
      <c r="I14" s="100">
        <v>545</v>
      </c>
      <c r="J14" s="89">
        <v>-2.5688073394495414E-2</v>
      </c>
      <c r="K14" s="76">
        <v>1604</v>
      </c>
      <c r="L14" s="77">
        <v>0.1508369381230017</v>
      </c>
      <c r="M14" s="76">
        <v>766</v>
      </c>
      <c r="N14" s="88">
        <v>0.13586378148279532</v>
      </c>
      <c r="O14" s="79">
        <v>1.0939947780678851</v>
      </c>
    </row>
    <row r="15" spans="2:15" ht="14.45" customHeight="1">
      <c r="B15" s="74">
        <v>5</v>
      </c>
      <c r="C15" s="75" t="s">
        <v>4</v>
      </c>
      <c r="D15" s="76">
        <v>454</v>
      </c>
      <c r="E15" s="77">
        <v>0.14339861023373343</v>
      </c>
      <c r="F15" s="76">
        <v>134</v>
      </c>
      <c r="G15" s="78">
        <v>0.14439655172413793</v>
      </c>
      <c r="H15" s="79">
        <v>2.3880597014925371</v>
      </c>
      <c r="I15" s="80">
        <v>454</v>
      </c>
      <c r="J15" s="81">
        <v>0</v>
      </c>
      <c r="K15" s="76">
        <v>1499</v>
      </c>
      <c r="L15" s="77">
        <v>0.14096294903140869</v>
      </c>
      <c r="M15" s="76">
        <v>911</v>
      </c>
      <c r="N15" s="78">
        <v>0.16158212131961688</v>
      </c>
      <c r="O15" s="79">
        <v>0.64544456641053793</v>
      </c>
    </row>
    <row r="16" spans="2:15" ht="14.45" customHeight="1">
      <c r="B16" s="74">
        <v>6</v>
      </c>
      <c r="C16" s="75" t="s">
        <v>12</v>
      </c>
      <c r="D16" s="76">
        <v>217</v>
      </c>
      <c r="E16" s="77">
        <v>6.8540745420088436E-2</v>
      </c>
      <c r="F16" s="76">
        <v>149</v>
      </c>
      <c r="G16" s="78">
        <v>0.16056034482758622</v>
      </c>
      <c r="H16" s="79">
        <v>0.4563758389261745</v>
      </c>
      <c r="I16" s="80">
        <v>229</v>
      </c>
      <c r="J16" s="81">
        <v>-5.2401746724890841E-2</v>
      </c>
      <c r="K16" s="76">
        <v>675</v>
      </c>
      <c r="L16" s="77">
        <v>6.3475644160240735E-2</v>
      </c>
      <c r="M16" s="76">
        <v>474</v>
      </c>
      <c r="N16" s="78">
        <v>8.4072366087264983E-2</v>
      </c>
      <c r="O16" s="79">
        <v>0.42405063291139244</v>
      </c>
    </row>
    <row r="17" spans="2:15" ht="14.45" customHeight="1">
      <c r="B17" s="74">
        <v>7</v>
      </c>
      <c r="C17" s="75" t="s">
        <v>11</v>
      </c>
      <c r="D17" s="76">
        <v>93</v>
      </c>
      <c r="E17" s="77">
        <v>2.9374605180037903E-2</v>
      </c>
      <c r="F17" s="76">
        <v>44</v>
      </c>
      <c r="G17" s="88">
        <v>4.7413793103448273E-2</v>
      </c>
      <c r="H17" s="79">
        <v>1.1136363636363638</v>
      </c>
      <c r="I17" s="100">
        <v>134</v>
      </c>
      <c r="J17" s="89">
        <v>-0.30597014925373134</v>
      </c>
      <c r="K17" s="76">
        <v>381</v>
      </c>
      <c r="L17" s="77">
        <v>3.5828474703780325E-2</v>
      </c>
      <c r="M17" s="76">
        <v>267</v>
      </c>
      <c r="N17" s="88">
        <v>4.7357218871940401E-2</v>
      </c>
      <c r="O17" s="79">
        <v>0.42696629213483139</v>
      </c>
    </row>
    <row r="18" spans="2:15">
      <c r="B18" s="184" t="s">
        <v>64</v>
      </c>
      <c r="C18" s="185"/>
      <c r="D18" s="49">
        <f>SUM(D11:D17)</f>
        <v>3099</v>
      </c>
      <c r="E18" s="48">
        <f>D18/D20</f>
        <v>0.97883765003158563</v>
      </c>
      <c r="F18" s="30">
        <f>SUM(F11:F17)</f>
        <v>917</v>
      </c>
      <c r="G18" s="48">
        <f>F18/F20</f>
        <v>0.9881465517241379</v>
      </c>
      <c r="H18" s="47">
        <f>D18/F18-1</f>
        <v>2.3794983642311887</v>
      </c>
      <c r="I18" s="30">
        <f>SUM(I11:I17)</f>
        <v>3181</v>
      </c>
      <c r="J18" s="32">
        <f>D18/I18-1</f>
        <v>-2.577805721471238E-2</v>
      </c>
      <c r="K18" s="30">
        <f>SUM(K11:K17)</f>
        <v>10464</v>
      </c>
      <c r="L18" s="48">
        <f>K18/K20</f>
        <v>0.98401354147075415</v>
      </c>
      <c r="M18" s="30">
        <f>SUM(M11:M17)</f>
        <v>5564</v>
      </c>
      <c r="N18" s="48">
        <f>M18/M20</f>
        <v>0.98687477829017378</v>
      </c>
      <c r="O18" s="47">
        <f>K18/M18-1</f>
        <v>0.88066139468008631</v>
      </c>
    </row>
    <row r="19" spans="2:15">
      <c r="B19" s="184" t="s">
        <v>30</v>
      </c>
      <c r="C19" s="185"/>
      <c r="D19" s="30">
        <f>D20-D18</f>
        <v>67</v>
      </c>
      <c r="E19" s="48">
        <f>D19/D20</f>
        <v>2.1162349968414405E-2</v>
      </c>
      <c r="F19" s="30">
        <f>F20-F18</f>
        <v>11</v>
      </c>
      <c r="G19" s="48">
        <f>F19/F20</f>
        <v>1.1853448275862068E-2</v>
      </c>
      <c r="H19" s="47">
        <f>D19/F19-1</f>
        <v>5.0909090909090908</v>
      </c>
      <c r="I19" s="30">
        <f>I20-I18</f>
        <v>32</v>
      </c>
      <c r="J19" s="32">
        <f>D19/I19-1</f>
        <v>1.09375</v>
      </c>
      <c r="K19" s="30">
        <f>K20-K18</f>
        <v>170</v>
      </c>
      <c r="L19" s="48">
        <f>K19/K20</f>
        <v>1.5986458529245816E-2</v>
      </c>
      <c r="M19" s="30">
        <f>M20-M18</f>
        <v>74</v>
      </c>
      <c r="N19" s="48">
        <f>M19/M20</f>
        <v>1.312522170982618E-2</v>
      </c>
      <c r="O19" s="47">
        <f>K19/M19-1</f>
        <v>1.2972972972972974</v>
      </c>
    </row>
    <row r="20" spans="2:15">
      <c r="B20" s="182" t="s">
        <v>31</v>
      </c>
      <c r="C20" s="183"/>
      <c r="D20" s="50">
        <v>3166</v>
      </c>
      <c r="E20" s="82">
        <v>1</v>
      </c>
      <c r="F20" s="50">
        <v>928</v>
      </c>
      <c r="G20" s="83">
        <v>1</v>
      </c>
      <c r="H20" s="45">
        <v>2.4116379310344827</v>
      </c>
      <c r="I20" s="51">
        <v>3213</v>
      </c>
      <c r="J20" s="46">
        <v>-1.4628073451602885E-2</v>
      </c>
      <c r="K20" s="50">
        <v>10634</v>
      </c>
      <c r="L20" s="82">
        <v>1</v>
      </c>
      <c r="M20" s="50">
        <v>5638</v>
      </c>
      <c r="N20" s="83">
        <v>1</v>
      </c>
      <c r="O20" s="45">
        <v>0.88612983327421069</v>
      </c>
    </row>
    <row r="21" spans="2:15">
      <c r="B21" s="52" t="s">
        <v>44</v>
      </c>
    </row>
    <row r="22" spans="2:15">
      <c r="B22" s="144" t="s">
        <v>76</v>
      </c>
    </row>
    <row r="23" spans="2:15">
      <c r="B23" s="147" t="s">
        <v>77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3" priority="93" operator="lessThan">
      <formula>0</formula>
    </cfRule>
  </conditionalFormatting>
  <conditionalFormatting sqref="H19">
    <cfRule type="cellIs" dxfId="132" priority="94" operator="lessThan">
      <formula>0</formula>
    </cfRule>
  </conditionalFormatting>
  <conditionalFormatting sqref="J18:J19">
    <cfRule type="cellIs" dxfId="131" priority="92" operator="lessThan">
      <formula>0</formula>
    </cfRule>
  </conditionalFormatting>
  <conditionalFormatting sqref="O19">
    <cfRule type="cellIs" dxfId="130" priority="91" operator="lessThan">
      <formula>0</formula>
    </cfRule>
  </conditionalFormatting>
  <conditionalFormatting sqref="O18">
    <cfRule type="cellIs" dxfId="129" priority="90" operator="lessThan">
      <formula>0</formula>
    </cfRule>
  </conditionalFormatting>
  <conditionalFormatting sqref="O20 J20 H20">
    <cfRule type="cellIs" dxfId="128" priority="13" operator="lessThan">
      <formula>0</formula>
    </cfRule>
  </conditionalFormatting>
  <conditionalFormatting sqref="H11:H15 J11:J15 O11:O15">
    <cfRule type="cellIs" dxfId="127" priority="6" operator="lessThan">
      <formula>0</formula>
    </cfRule>
  </conditionalFormatting>
  <conditionalFormatting sqref="H16:H17 J16:J17 O16:O17">
    <cfRule type="cellIs" dxfId="126" priority="5" operator="lessThan">
      <formula>0</formula>
    </cfRule>
  </conditionalFormatting>
  <conditionalFormatting sqref="D11:E17 G11:J17 L11:L17 N11:O17">
    <cfRule type="cellIs" dxfId="125" priority="4" operator="equal">
      <formula>0</formula>
    </cfRule>
  </conditionalFormatting>
  <conditionalFormatting sqref="F11:F17">
    <cfRule type="cellIs" dxfId="124" priority="3" operator="equal">
      <formula>0</formula>
    </cfRule>
  </conditionalFormatting>
  <conditionalFormatting sqref="K11:K17">
    <cfRule type="cellIs" dxfId="123" priority="2" operator="equal">
      <formula>0</formula>
    </cfRule>
  </conditionalFormatting>
  <conditionalFormatting sqref="M11:M17">
    <cfRule type="cellIs" dxfId="12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44322</v>
      </c>
    </row>
    <row r="2" spans="2:15" ht="14.45" customHeight="1">
      <c r="B2" s="211" t="s">
        <v>20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4"/>
    </row>
    <row r="3" spans="2:15" ht="14.45" customHeight="1">
      <c r="B3" s="212" t="s">
        <v>21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9" t="s">
        <v>37</v>
      </c>
    </row>
    <row r="4" spans="2:15" ht="14.45" customHeight="1">
      <c r="B4" s="199" t="s">
        <v>22</v>
      </c>
      <c r="C4" s="199" t="s">
        <v>1</v>
      </c>
      <c r="D4" s="201" t="s">
        <v>86</v>
      </c>
      <c r="E4" s="202"/>
      <c r="F4" s="202"/>
      <c r="G4" s="202"/>
      <c r="H4" s="203"/>
      <c r="I4" s="202" t="s">
        <v>82</v>
      </c>
      <c r="J4" s="202"/>
      <c r="K4" s="201" t="s">
        <v>87</v>
      </c>
      <c r="L4" s="202"/>
      <c r="M4" s="202"/>
      <c r="N4" s="202"/>
      <c r="O4" s="203"/>
    </row>
    <row r="5" spans="2:15" ht="14.45" customHeight="1">
      <c r="B5" s="200"/>
      <c r="C5" s="200"/>
      <c r="D5" s="213" t="s">
        <v>88</v>
      </c>
      <c r="E5" s="214"/>
      <c r="F5" s="214"/>
      <c r="G5" s="214"/>
      <c r="H5" s="215"/>
      <c r="I5" s="214" t="s">
        <v>83</v>
      </c>
      <c r="J5" s="214"/>
      <c r="K5" s="213" t="s">
        <v>89</v>
      </c>
      <c r="L5" s="214"/>
      <c r="M5" s="214"/>
      <c r="N5" s="214"/>
      <c r="O5" s="215"/>
    </row>
    <row r="6" spans="2:15" ht="14.45" customHeight="1">
      <c r="B6" s="200"/>
      <c r="C6" s="216"/>
      <c r="D6" s="195">
        <v>2021</v>
      </c>
      <c r="E6" s="196"/>
      <c r="F6" s="204">
        <v>2020</v>
      </c>
      <c r="G6" s="204"/>
      <c r="H6" s="206" t="s">
        <v>23</v>
      </c>
      <c r="I6" s="208">
        <v>2021</v>
      </c>
      <c r="J6" s="195" t="s">
        <v>90</v>
      </c>
      <c r="K6" s="195">
        <v>2021</v>
      </c>
      <c r="L6" s="196"/>
      <c r="M6" s="204">
        <v>2020</v>
      </c>
      <c r="N6" s="196"/>
      <c r="O6" s="186" t="s">
        <v>23</v>
      </c>
    </row>
    <row r="7" spans="2:15" ht="14.45" customHeight="1">
      <c r="B7" s="187" t="s">
        <v>22</v>
      </c>
      <c r="C7" s="217" t="s">
        <v>25</v>
      </c>
      <c r="D7" s="197"/>
      <c r="E7" s="198"/>
      <c r="F7" s="205"/>
      <c r="G7" s="205"/>
      <c r="H7" s="207"/>
      <c r="I7" s="209"/>
      <c r="J7" s="210"/>
      <c r="K7" s="197"/>
      <c r="L7" s="198"/>
      <c r="M7" s="205"/>
      <c r="N7" s="198"/>
      <c r="O7" s="186"/>
    </row>
    <row r="8" spans="2:15" ht="14.45" customHeight="1">
      <c r="B8" s="187"/>
      <c r="C8" s="217"/>
      <c r="D8" s="161" t="s">
        <v>26</v>
      </c>
      <c r="E8" s="157" t="s">
        <v>2</v>
      </c>
      <c r="F8" s="160" t="s">
        <v>26</v>
      </c>
      <c r="G8" s="56" t="s">
        <v>2</v>
      </c>
      <c r="H8" s="189" t="s">
        <v>27</v>
      </c>
      <c r="I8" s="57" t="s">
        <v>26</v>
      </c>
      <c r="J8" s="191" t="s">
        <v>91</v>
      </c>
      <c r="K8" s="161" t="s">
        <v>26</v>
      </c>
      <c r="L8" s="55" t="s">
        <v>2</v>
      </c>
      <c r="M8" s="160" t="s">
        <v>26</v>
      </c>
      <c r="N8" s="55" t="s">
        <v>2</v>
      </c>
      <c r="O8" s="193" t="s">
        <v>27</v>
      </c>
    </row>
    <row r="9" spans="2:15" ht="14.45" customHeight="1">
      <c r="B9" s="188"/>
      <c r="C9" s="218"/>
      <c r="D9" s="158" t="s">
        <v>28</v>
      </c>
      <c r="E9" s="159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58" t="s">
        <v>28</v>
      </c>
      <c r="L9" s="159" t="s">
        <v>29</v>
      </c>
      <c r="M9" s="53" t="s">
        <v>28</v>
      </c>
      <c r="N9" s="159" t="s">
        <v>29</v>
      </c>
      <c r="O9" s="194"/>
    </row>
    <row r="10" spans="2:15" ht="14.45" customHeight="1">
      <c r="B10" s="74"/>
      <c r="C10" s="67" t="s">
        <v>12</v>
      </c>
      <c r="D10" s="84">
        <v>90</v>
      </c>
      <c r="E10" s="69">
        <v>0.42452830188679247</v>
      </c>
      <c r="F10" s="85">
        <v>96</v>
      </c>
      <c r="G10" s="70">
        <v>0.53038674033149169</v>
      </c>
      <c r="H10" s="71">
        <v>-6.25E-2</v>
      </c>
      <c r="I10" s="85">
        <v>82</v>
      </c>
      <c r="J10" s="73">
        <v>9.7560975609756184E-2</v>
      </c>
      <c r="K10" s="84">
        <v>301</v>
      </c>
      <c r="L10" s="69">
        <v>0.41289437585733885</v>
      </c>
      <c r="M10" s="85">
        <v>302</v>
      </c>
      <c r="N10" s="70">
        <v>0.48089171974522293</v>
      </c>
      <c r="O10" s="71">
        <v>-3.3112582781457123E-3</v>
      </c>
    </row>
    <row r="11" spans="2:15" ht="14.45" customHeight="1">
      <c r="B11" s="74"/>
      <c r="C11" s="75" t="s">
        <v>9</v>
      </c>
      <c r="D11" s="86">
        <v>53</v>
      </c>
      <c r="E11" s="77">
        <v>0.25</v>
      </c>
      <c r="F11" s="87">
        <v>29</v>
      </c>
      <c r="G11" s="88">
        <v>0.16022099447513813</v>
      </c>
      <c r="H11" s="79">
        <v>0.82758620689655182</v>
      </c>
      <c r="I11" s="87">
        <v>70</v>
      </c>
      <c r="J11" s="89">
        <v>-0.24285714285714288</v>
      </c>
      <c r="K11" s="86">
        <v>180</v>
      </c>
      <c r="L11" s="77">
        <v>0.24691358024691357</v>
      </c>
      <c r="M11" s="87">
        <v>117</v>
      </c>
      <c r="N11" s="88">
        <v>0.18630573248407642</v>
      </c>
      <c r="O11" s="79">
        <v>0.53846153846153855</v>
      </c>
    </row>
    <row r="12" spans="2:15" ht="14.45" customHeight="1">
      <c r="B12" s="74"/>
      <c r="C12" s="75" t="s">
        <v>4</v>
      </c>
      <c r="D12" s="86">
        <v>35</v>
      </c>
      <c r="E12" s="77">
        <v>0.1650943396226415</v>
      </c>
      <c r="F12" s="87">
        <v>28</v>
      </c>
      <c r="G12" s="88">
        <v>0.15469613259668508</v>
      </c>
      <c r="H12" s="79">
        <v>0.25</v>
      </c>
      <c r="I12" s="87">
        <v>51</v>
      </c>
      <c r="J12" s="89">
        <v>-0.31372549019607843</v>
      </c>
      <c r="K12" s="86">
        <v>143</v>
      </c>
      <c r="L12" s="77">
        <v>0.19615912208504802</v>
      </c>
      <c r="M12" s="87">
        <v>114</v>
      </c>
      <c r="N12" s="88">
        <v>0.18152866242038215</v>
      </c>
      <c r="O12" s="79">
        <v>0.2543859649122806</v>
      </c>
    </row>
    <row r="13" spans="2:15" ht="14.45" customHeight="1">
      <c r="B13" s="74"/>
      <c r="C13" s="75" t="s">
        <v>42</v>
      </c>
      <c r="D13" s="86">
        <v>8</v>
      </c>
      <c r="E13" s="77">
        <v>3.7735849056603772E-2</v>
      </c>
      <c r="F13" s="87">
        <v>5</v>
      </c>
      <c r="G13" s="88">
        <v>2.7624309392265192E-2</v>
      </c>
      <c r="H13" s="79">
        <v>0.60000000000000009</v>
      </c>
      <c r="I13" s="87">
        <v>5</v>
      </c>
      <c r="J13" s="89">
        <v>0.60000000000000009</v>
      </c>
      <c r="K13" s="86">
        <v>28</v>
      </c>
      <c r="L13" s="77">
        <v>3.8408779149519894E-2</v>
      </c>
      <c r="M13" s="87">
        <v>21</v>
      </c>
      <c r="N13" s="88">
        <v>3.3439490445859872E-2</v>
      </c>
      <c r="O13" s="79">
        <v>0.33333333333333326</v>
      </c>
    </row>
    <row r="14" spans="2:15" ht="14.45" customHeight="1">
      <c r="B14" s="116"/>
      <c r="C14" s="75" t="s">
        <v>3</v>
      </c>
      <c r="D14" s="86">
        <v>7</v>
      </c>
      <c r="E14" s="77">
        <v>3.3018867924528301E-2</v>
      </c>
      <c r="F14" s="87">
        <v>17</v>
      </c>
      <c r="G14" s="88">
        <v>9.3922651933701654E-2</v>
      </c>
      <c r="H14" s="79">
        <v>-0.58823529411764708</v>
      </c>
      <c r="I14" s="87">
        <v>4</v>
      </c>
      <c r="J14" s="89">
        <v>0.75</v>
      </c>
      <c r="K14" s="86">
        <v>26</v>
      </c>
      <c r="L14" s="77">
        <v>3.5665294924554183E-2</v>
      </c>
      <c r="M14" s="87">
        <v>51</v>
      </c>
      <c r="N14" s="88">
        <v>8.1210191082802544E-2</v>
      </c>
      <c r="O14" s="79">
        <v>-0.49019607843137258</v>
      </c>
    </row>
    <row r="15" spans="2:15" ht="14.45" customHeight="1">
      <c r="B15" s="74"/>
      <c r="C15" s="75" t="s">
        <v>11</v>
      </c>
      <c r="D15" s="86">
        <v>3</v>
      </c>
      <c r="E15" s="77">
        <v>1.4150943396226415E-2</v>
      </c>
      <c r="F15" s="87">
        <v>4</v>
      </c>
      <c r="G15" s="88">
        <v>2.2099447513812154E-2</v>
      </c>
      <c r="H15" s="79">
        <v>-0.25</v>
      </c>
      <c r="I15" s="87">
        <v>3</v>
      </c>
      <c r="J15" s="89">
        <v>0</v>
      </c>
      <c r="K15" s="86">
        <v>12</v>
      </c>
      <c r="L15" s="77">
        <v>1.646090534979424E-2</v>
      </c>
      <c r="M15" s="87">
        <v>7</v>
      </c>
      <c r="N15" s="88">
        <v>1.1146496815286623E-2</v>
      </c>
      <c r="O15" s="79">
        <v>0.71428571428571419</v>
      </c>
    </row>
    <row r="16" spans="2:15" ht="14.45" customHeight="1">
      <c r="B16" s="74"/>
      <c r="C16" s="75" t="s">
        <v>17</v>
      </c>
      <c r="D16" s="86">
        <v>4</v>
      </c>
      <c r="E16" s="77">
        <v>1.8867924528301886E-2</v>
      </c>
      <c r="F16" s="87">
        <v>0</v>
      </c>
      <c r="G16" s="88">
        <v>0</v>
      </c>
      <c r="H16" s="79"/>
      <c r="I16" s="87">
        <v>3</v>
      </c>
      <c r="J16" s="89">
        <v>0.33333333333333326</v>
      </c>
      <c r="K16" s="86">
        <v>9</v>
      </c>
      <c r="L16" s="77">
        <v>1.2345679012345678E-2</v>
      </c>
      <c r="M16" s="87">
        <v>5</v>
      </c>
      <c r="N16" s="88">
        <v>7.9617834394904458E-3</v>
      </c>
      <c r="O16" s="79">
        <v>0.8</v>
      </c>
    </row>
    <row r="17" spans="2:15" ht="14.45" customHeight="1">
      <c r="B17" s="133"/>
      <c r="C17" s="90" t="s">
        <v>30</v>
      </c>
      <c r="D17" s="91">
        <v>12</v>
      </c>
      <c r="E17" s="92">
        <v>5.6603773584905662E-2</v>
      </c>
      <c r="F17" s="91">
        <v>2</v>
      </c>
      <c r="G17" s="92">
        <v>1.1049723756906077E-2</v>
      </c>
      <c r="H17" s="93">
        <v>5</v>
      </c>
      <c r="I17" s="91">
        <v>6</v>
      </c>
      <c r="J17" s="92">
        <v>2.7149321266968326E-2</v>
      </c>
      <c r="K17" s="91">
        <v>30</v>
      </c>
      <c r="L17" s="92">
        <v>4.1152263374485597E-2</v>
      </c>
      <c r="M17" s="91">
        <v>11</v>
      </c>
      <c r="N17" s="92">
        <v>1.751592356687898E-2</v>
      </c>
      <c r="O17" s="94">
        <v>1.7272727272727271</v>
      </c>
    </row>
    <row r="18" spans="2:15" ht="14.45" customHeight="1">
      <c r="B18" s="26" t="s">
        <v>5</v>
      </c>
      <c r="C18" s="95" t="s">
        <v>31</v>
      </c>
      <c r="D18" s="96">
        <v>212</v>
      </c>
      <c r="E18" s="18">
        <v>1.0000000000000004</v>
      </c>
      <c r="F18" s="96">
        <v>181</v>
      </c>
      <c r="G18" s="18">
        <v>1</v>
      </c>
      <c r="H18" s="19">
        <v>0.17127071823204409</v>
      </c>
      <c r="I18" s="96">
        <v>221</v>
      </c>
      <c r="J18" s="20">
        <v>-4.0723981900452455E-2</v>
      </c>
      <c r="K18" s="96">
        <v>729</v>
      </c>
      <c r="L18" s="18">
        <v>1</v>
      </c>
      <c r="M18" s="96">
        <v>628</v>
      </c>
      <c r="N18" s="20">
        <v>1.0000000000000002</v>
      </c>
      <c r="O18" s="22">
        <v>0.16082802547770703</v>
      </c>
    </row>
    <row r="19" spans="2:15" ht="14.45" customHeight="1">
      <c r="B19" s="74"/>
      <c r="C19" s="67" t="s">
        <v>3</v>
      </c>
      <c r="D19" s="84">
        <v>961</v>
      </c>
      <c r="E19" s="69">
        <v>0.32554200542005418</v>
      </c>
      <c r="F19" s="85">
        <v>191</v>
      </c>
      <c r="G19" s="70">
        <v>0.25568942436412317</v>
      </c>
      <c r="H19" s="71">
        <v>4.0314136125654452</v>
      </c>
      <c r="I19" s="85">
        <v>733</v>
      </c>
      <c r="J19" s="73">
        <v>0.311050477489768</v>
      </c>
      <c r="K19" s="84">
        <v>2757</v>
      </c>
      <c r="L19" s="69">
        <v>0.27899210686095932</v>
      </c>
      <c r="M19" s="85">
        <v>1231</v>
      </c>
      <c r="N19" s="70">
        <v>0.24595404595404596</v>
      </c>
      <c r="O19" s="71">
        <v>1.2396425670186839</v>
      </c>
    </row>
    <row r="20" spans="2:15" ht="14.45" customHeight="1">
      <c r="B20" s="74"/>
      <c r="C20" s="75" t="s">
        <v>10</v>
      </c>
      <c r="D20" s="86">
        <v>531</v>
      </c>
      <c r="E20" s="77">
        <v>0.1798780487804878</v>
      </c>
      <c r="F20" s="87">
        <v>128</v>
      </c>
      <c r="G20" s="88">
        <v>0.17135207496653279</v>
      </c>
      <c r="H20" s="79">
        <v>3.1484375</v>
      </c>
      <c r="I20" s="87">
        <v>602</v>
      </c>
      <c r="J20" s="89">
        <v>-0.11794019933554822</v>
      </c>
      <c r="K20" s="86">
        <v>1897</v>
      </c>
      <c r="L20" s="77">
        <v>0.19196518923294881</v>
      </c>
      <c r="M20" s="87">
        <v>896</v>
      </c>
      <c r="N20" s="88">
        <v>0.17902097902097902</v>
      </c>
      <c r="O20" s="79">
        <v>1.1171875</v>
      </c>
    </row>
    <row r="21" spans="2:15" ht="14.45" customHeight="1">
      <c r="B21" s="74"/>
      <c r="C21" s="75" t="s">
        <v>8</v>
      </c>
      <c r="D21" s="86">
        <v>305</v>
      </c>
      <c r="E21" s="77">
        <v>0.10331978319783197</v>
      </c>
      <c r="F21" s="87">
        <v>113</v>
      </c>
      <c r="G21" s="88">
        <v>0.15127175368139223</v>
      </c>
      <c r="H21" s="79">
        <v>1.6991150442477876</v>
      </c>
      <c r="I21" s="87">
        <v>479</v>
      </c>
      <c r="J21" s="89">
        <v>-0.36325678496868474</v>
      </c>
      <c r="K21" s="86">
        <v>1623</v>
      </c>
      <c r="L21" s="77">
        <v>0.16423800850030359</v>
      </c>
      <c r="M21" s="87">
        <v>965</v>
      </c>
      <c r="N21" s="88">
        <v>0.1928071928071928</v>
      </c>
      <c r="O21" s="79">
        <v>0.68186528497409316</v>
      </c>
    </row>
    <row r="22" spans="2:15" ht="14.45" customHeight="1">
      <c r="B22" s="74"/>
      <c r="C22" s="75" t="s">
        <v>9</v>
      </c>
      <c r="D22" s="86">
        <v>478</v>
      </c>
      <c r="E22" s="77">
        <v>0.1619241192411924</v>
      </c>
      <c r="F22" s="87">
        <v>112</v>
      </c>
      <c r="G22" s="88">
        <v>0.1499330655957162</v>
      </c>
      <c r="H22" s="79">
        <v>3.2678571428571432</v>
      </c>
      <c r="I22" s="87">
        <v>475</v>
      </c>
      <c r="J22" s="89">
        <v>6.3157894736842746E-3</v>
      </c>
      <c r="K22" s="86">
        <v>1424</v>
      </c>
      <c r="L22" s="77">
        <v>0.14410038453754301</v>
      </c>
      <c r="M22" s="87">
        <v>649</v>
      </c>
      <c r="N22" s="88">
        <v>0.12967032967032968</v>
      </c>
      <c r="O22" s="79">
        <v>1.194144838212635</v>
      </c>
    </row>
    <row r="23" spans="2:15" ht="14.45" customHeight="1">
      <c r="B23" s="116"/>
      <c r="C23" s="75" t="s">
        <v>4</v>
      </c>
      <c r="D23" s="86">
        <v>417</v>
      </c>
      <c r="E23" s="77">
        <v>0.14126016260162602</v>
      </c>
      <c r="F23" s="87">
        <v>106</v>
      </c>
      <c r="G23" s="88">
        <v>0.14190093708165996</v>
      </c>
      <c r="H23" s="79">
        <v>2.9339622641509435</v>
      </c>
      <c r="I23" s="87">
        <v>402</v>
      </c>
      <c r="J23" s="89">
        <v>3.7313432835820892E-2</v>
      </c>
      <c r="K23" s="86">
        <v>1334</v>
      </c>
      <c r="L23" s="77">
        <v>0.13499291641368144</v>
      </c>
      <c r="M23" s="87">
        <v>797</v>
      </c>
      <c r="N23" s="88">
        <v>0.15924075924075923</v>
      </c>
      <c r="O23" s="79">
        <v>0.67377666248431622</v>
      </c>
    </row>
    <row r="24" spans="2:15" ht="14.45" customHeight="1">
      <c r="B24" s="74"/>
      <c r="C24" s="75" t="s">
        <v>12</v>
      </c>
      <c r="D24" s="86">
        <v>127</v>
      </c>
      <c r="E24" s="77">
        <v>4.3021680216802166E-2</v>
      </c>
      <c r="F24" s="87">
        <v>53</v>
      </c>
      <c r="G24" s="88">
        <v>7.0950468540829981E-2</v>
      </c>
      <c r="H24" s="79">
        <v>1.3962264150943398</v>
      </c>
      <c r="I24" s="87">
        <v>147</v>
      </c>
      <c r="J24" s="89">
        <v>-0.13605442176870752</v>
      </c>
      <c r="K24" s="86">
        <v>374</v>
      </c>
      <c r="L24" s="77">
        <v>3.7846589759158063E-2</v>
      </c>
      <c r="M24" s="87">
        <v>171</v>
      </c>
      <c r="N24" s="88">
        <v>3.4165834165834165E-2</v>
      </c>
      <c r="O24" s="79">
        <v>1.1871345029239766</v>
      </c>
    </row>
    <row r="25" spans="2:15" ht="14.45" customHeight="1">
      <c r="B25" s="74"/>
      <c r="C25" s="75" t="s">
        <v>11</v>
      </c>
      <c r="D25" s="86">
        <v>90</v>
      </c>
      <c r="E25" s="77">
        <v>3.048780487804878E-2</v>
      </c>
      <c r="F25" s="87">
        <v>40</v>
      </c>
      <c r="G25" s="88">
        <v>5.3547523427041499E-2</v>
      </c>
      <c r="H25" s="79">
        <v>1.25</v>
      </c>
      <c r="I25" s="87">
        <v>131</v>
      </c>
      <c r="J25" s="89">
        <v>-0.31297709923664119</v>
      </c>
      <c r="K25" s="86">
        <v>368</v>
      </c>
      <c r="L25" s="77">
        <v>3.7239425217567297E-2</v>
      </c>
      <c r="M25" s="87">
        <v>260</v>
      </c>
      <c r="N25" s="88">
        <v>5.1948051948051951E-2</v>
      </c>
      <c r="O25" s="79">
        <v>0.41538461538461546</v>
      </c>
    </row>
    <row r="26" spans="2:15" ht="14.45" customHeight="1">
      <c r="B26" s="74"/>
      <c r="C26" s="75" t="s">
        <v>66</v>
      </c>
      <c r="D26" s="86">
        <v>40</v>
      </c>
      <c r="E26" s="77">
        <v>1.3550135501355014E-2</v>
      </c>
      <c r="F26" s="87">
        <v>2</v>
      </c>
      <c r="G26" s="88">
        <v>2.6773761713520749E-3</v>
      </c>
      <c r="H26" s="79">
        <v>19</v>
      </c>
      <c r="I26" s="87">
        <v>22</v>
      </c>
      <c r="J26" s="89">
        <v>0.81818181818181812</v>
      </c>
      <c r="K26" s="86">
        <v>99</v>
      </c>
      <c r="L26" s="77">
        <v>1.0018214936247723E-2</v>
      </c>
      <c r="M26" s="87">
        <v>16</v>
      </c>
      <c r="N26" s="88">
        <v>3.1968031968031968E-3</v>
      </c>
      <c r="O26" s="79">
        <v>5.1875</v>
      </c>
    </row>
    <row r="27" spans="2:15" ht="14.45" customHeight="1">
      <c r="B27" s="133"/>
      <c r="C27" s="90" t="s">
        <v>30</v>
      </c>
      <c r="D27" s="91">
        <v>3</v>
      </c>
      <c r="E27" s="92">
        <v>1.0162601626016259E-3</v>
      </c>
      <c r="F27" s="91">
        <v>2</v>
      </c>
      <c r="G27" s="97">
        <v>2.6773761713520749E-3</v>
      </c>
      <c r="H27" s="93">
        <v>0.5</v>
      </c>
      <c r="I27" s="91">
        <v>0</v>
      </c>
      <c r="J27" s="98"/>
      <c r="K27" s="91">
        <v>6</v>
      </c>
      <c r="L27" s="97">
        <v>6.0716454159077113E-4</v>
      </c>
      <c r="M27" s="91">
        <v>20</v>
      </c>
      <c r="N27" s="97">
        <v>3.996003996003996E-3</v>
      </c>
      <c r="O27" s="94">
        <v>-0.7</v>
      </c>
    </row>
    <row r="28" spans="2:15" ht="14.45" customHeight="1">
      <c r="B28" s="25" t="s">
        <v>6</v>
      </c>
      <c r="C28" s="95" t="s">
        <v>31</v>
      </c>
      <c r="D28" s="38">
        <v>2952</v>
      </c>
      <c r="E28" s="18">
        <v>1</v>
      </c>
      <c r="F28" s="38">
        <v>747</v>
      </c>
      <c r="G28" s="18">
        <v>1</v>
      </c>
      <c r="H28" s="19">
        <v>2.9518072289156625</v>
      </c>
      <c r="I28" s="38">
        <v>2991</v>
      </c>
      <c r="J28" s="20">
        <v>-1.3039117352056206E-2</v>
      </c>
      <c r="K28" s="38">
        <v>9882</v>
      </c>
      <c r="L28" s="18">
        <v>1.0000000000000002</v>
      </c>
      <c r="M28" s="38">
        <v>5005</v>
      </c>
      <c r="N28" s="20">
        <v>0.99999999999999967</v>
      </c>
      <c r="O28" s="22">
        <v>0.97442557442557431</v>
      </c>
    </row>
    <row r="29" spans="2:15" ht="14.45" customHeight="1">
      <c r="B29" s="25" t="s">
        <v>53</v>
      </c>
      <c r="C29" s="95" t="s">
        <v>31</v>
      </c>
      <c r="D29" s="96">
        <v>2</v>
      </c>
      <c r="E29" s="18">
        <v>1</v>
      </c>
      <c r="F29" s="96">
        <v>0</v>
      </c>
      <c r="G29" s="18">
        <v>0</v>
      </c>
      <c r="H29" s="19"/>
      <c r="I29" s="96">
        <v>1</v>
      </c>
      <c r="J29" s="20">
        <v>1</v>
      </c>
      <c r="K29" s="96">
        <v>23</v>
      </c>
      <c r="L29" s="18">
        <v>1</v>
      </c>
      <c r="M29" s="96">
        <v>5</v>
      </c>
      <c r="N29" s="20">
        <v>1</v>
      </c>
      <c r="O29" s="22">
        <v>3.5999999999999996</v>
      </c>
    </row>
    <row r="30" spans="2:15" ht="14.45" customHeight="1">
      <c r="B30" s="26"/>
      <c r="C30" s="99" t="s">
        <v>31</v>
      </c>
      <c r="D30" s="39">
        <v>3166</v>
      </c>
      <c r="E30" s="13">
        <v>1</v>
      </c>
      <c r="F30" s="39">
        <v>928</v>
      </c>
      <c r="G30" s="13">
        <v>1</v>
      </c>
      <c r="H30" s="14">
        <v>2.4116379310344827</v>
      </c>
      <c r="I30" s="39">
        <v>3213</v>
      </c>
      <c r="J30" s="15">
        <v>-1.4628073451602885E-2</v>
      </c>
      <c r="K30" s="39">
        <v>10634</v>
      </c>
      <c r="L30" s="13">
        <v>1</v>
      </c>
      <c r="M30" s="39">
        <v>5638</v>
      </c>
      <c r="N30" s="13">
        <v>1</v>
      </c>
      <c r="O30" s="23">
        <v>0.88612983327421069</v>
      </c>
    </row>
    <row r="31" spans="2:15" ht="14.45" customHeight="1">
      <c r="B31" s="144" t="s">
        <v>76</v>
      </c>
      <c r="C31" s="146"/>
      <c r="D31" s="144"/>
      <c r="E31" s="144"/>
      <c r="F31" s="144"/>
      <c r="G31" s="144"/>
    </row>
    <row r="32" spans="2:15">
      <c r="B32" s="147" t="s">
        <v>77</v>
      </c>
      <c r="C32" s="144"/>
      <c r="D32" s="144"/>
      <c r="E32" s="144"/>
      <c r="F32" s="144"/>
      <c r="G32" s="144"/>
    </row>
    <row r="34" spans="2:15">
      <c r="B34" s="211" t="s">
        <v>40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4"/>
    </row>
    <row r="35" spans="2:15">
      <c r="B35" s="212" t="s">
        <v>41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9" t="s">
        <v>37</v>
      </c>
    </row>
    <row r="36" spans="2:15" ht="14.45" customHeight="1">
      <c r="B36" s="199" t="s">
        <v>22</v>
      </c>
      <c r="C36" s="199" t="s">
        <v>1</v>
      </c>
      <c r="D36" s="201" t="s">
        <v>86</v>
      </c>
      <c r="E36" s="202"/>
      <c r="F36" s="202"/>
      <c r="G36" s="202"/>
      <c r="H36" s="203"/>
      <c r="I36" s="202" t="s">
        <v>82</v>
      </c>
      <c r="J36" s="202"/>
      <c r="K36" s="201" t="s">
        <v>87</v>
      </c>
      <c r="L36" s="202"/>
      <c r="M36" s="202"/>
      <c r="N36" s="202"/>
      <c r="O36" s="203"/>
    </row>
    <row r="37" spans="2:15" ht="14.45" customHeight="1">
      <c r="B37" s="200"/>
      <c r="C37" s="200"/>
      <c r="D37" s="213" t="s">
        <v>88</v>
      </c>
      <c r="E37" s="214"/>
      <c r="F37" s="214"/>
      <c r="G37" s="214"/>
      <c r="H37" s="215"/>
      <c r="I37" s="214" t="s">
        <v>83</v>
      </c>
      <c r="J37" s="214"/>
      <c r="K37" s="213" t="s">
        <v>89</v>
      </c>
      <c r="L37" s="214"/>
      <c r="M37" s="214"/>
      <c r="N37" s="214"/>
      <c r="O37" s="215"/>
    </row>
    <row r="38" spans="2:15" ht="14.45" customHeight="1">
      <c r="B38" s="200"/>
      <c r="C38" s="216"/>
      <c r="D38" s="195">
        <v>2021</v>
      </c>
      <c r="E38" s="196"/>
      <c r="F38" s="204">
        <v>2020</v>
      </c>
      <c r="G38" s="204"/>
      <c r="H38" s="206" t="s">
        <v>23</v>
      </c>
      <c r="I38" s="208">
        <v>2021</v>
      </c>
      <c r="J38" s="195" t="s">
        <v>90</v>
      </c>
      <c r="K38" s="195">
        <v>2021</v>
      </c>
      <c r="L38" s="196"/>
      <c r="M38" s="204">
        <v>2020</v>
      </c>
      <c r="N38" s="196"/>
      <c r="O38" s="186" t="s">
        <v>23</v>
      </c>
    </row>
    <row r="39" spans="2:15" ht="18.75" customHeight="1">
      <c r="B39" s="187" t="s">
        <v>22</v>
      </c>
      <c r="C39" s="217" t="s">
        <v>25</v>
      </c>
      <c r="D39" s="197"/>
      <c r="E39" s="198"/>
      <c r="F39" s="205"/>
      <c r="G39" s="205"/>
      <c r="H39" s="207"/>
      <c r="I39" s="209"/>
      <c r="J39" s="210"/>
      <c r="K39" s="197"/>
      <c r="L39" s="198"/>
      <c r="M39" s="205"/>
      <c r="N39" s="198"/>
      <c r="O39" s="186"/>
    </row>
    <row r="40" spans="2:15" ht="14.45" customHeight="1">
      <c r="B40" s="187"/>
      <c r="C40" s="217"/>
      <c r="D40" s="166" t="s">
        <v>26</v>
      </c>
      <c r="E40" s="162" t="s">
        <v>2</v>
      </c>
      <c r="F40" s="165" t="s">
        <v>26</v>
      </c>
      <c r="G40" s="56" t="s">
        <v>2</v>
      </c>
      <c r="H40" s="189" t="s">
        <v>27</v>
      </c>
      <c r="I40" s="57" t="s">
        <v>26</v>
      </c>
      <c r="J40" s="191" t="s">
        <v>91</v>
      </c>
      <c r="K40" s="166" t="s">
        <v>26</v>
      </c>
      <c r="L40" s="55" t="s">
        <v>2</v>
      </c>
      <c r="M40" s="165" t="s">
        <v>26</v>
      </c>
      <c r="N40" s="55" t="s">
        <v>2</v>
      </c>
      <c r="O40" s="193" t="s">
        <v>27</v>
      </c>
    </row>
    <row r="41" spans="2:15" ht="25.5">
      <c r="B41" s="188"/>
      <c r="C41" s="218"/>
      <c r="D41" s="163" t="s">
        <v>28</v>
      </c>
      <c r="E41" s="164" t="s">
        <v>29</v>
      </c>
      <c r="F41" s="53" t="s">
        <v>28</v>
      </c>
      <c r="G41" s="54" t="s">
        <v>29</v>
      </c>
      <c r="H41" s="190"/>
      <c r="I41" s="58" t="s">
        <v>28</v>
      </c>
      <c r="J41" s="192"/>
      <c r="K41" s="163" t="s">
        <v>28</v>
      </c>
      <c r="L41" s="164" t="s">
        <v>29</v>
      </c>
      <c r="M41" s="53" t="s">
        <v>28</v>
      </c>
      <c r="N41" s="164" t="s">
        <v>29</v>
      </c>
      <c r="O41" s="194"/>
    </row>
    <row r="42" spans="2:15">
      <c r="B42" s="167"/>
      <c r="C42" s="67" t="s">
        <v>12</v>
      </c>
      <c r="D42" s="84">
        <v>1</v>
      </c>
      <c r="E42" s="69">
        <v>1</v>
      </c>
      <c r="F42" s="85"/>
      <c r="G42" s="70"/>
      <c r="H42" s="71"/>
      <c r="I42" s="84"/>
      <c r="J42" s="73"/>
      <c r="K42" s="84">
        <v>1</v>
      </c>
      <c r="L42" s="69">
        <v>1</v>
      </c>
      <c r="M42" s="85"/>
      <c r="N42" s="70"/>
      <c r="O42" s="71"/>
    </row>
    <row r="43" spans="2:15">
      <c r="B43" s="26" t="s">
        <v>5</v>
      </c>
      <c r="C43" s="95" t="s">
        <v>31</v>
      </c>
      <c r="D43" s="96">
        <v>1</v>
      </c>
      <c r="E43" s="18">
        <v>1</v>
      </c>
      <c r="F43" s="96">
        <v>0</v>
      </c>
      <c r="G43" s="18">
        <v>0</v>
      </c>
      <c r="H43" s="21"/>
      <c r="I43" s="96">
        <v>0</v>
      </c>
      <c r="J43" s="18">
        <v>0</v>
      </c>
      <c r="K43" s="96">
        <v>1</v>
      </c>
      <c r="L43" s="18">
        <v>1</v>
      </c>
      <c r="M43" s="96">
        <v>0</v>
      </c>
      <c r="N43" s="18">
        <v>0</v>
      </c>
      <c r="O43" s="21"/>
    </row>
    <row r="44" spans="2:15">
      <c r="B44" s="74"/>
      <c r="C44" s="67" t="s">
        <v>3</v>
      </c>
      <c r="D44" s="84">
        <v>860</v>
      </c>
      <c r="E44" s="69">
        <v>0.33712269698157588</v>
      </c>
      <c r="F44" s="85">
        <v>151</v>
      </c>
      <c r="G44" s="70">
        <v>0.31327800829875518</v>
      </c>
      <c r="H44" s="71">
        <v>4.6953642384105958</v>
      </c>
      <c r="I44" s="85">
        <v>635</v>
      </c>
      <c r="J44" s="73">
        <v>0.35433070866141736</v>
      </c>
      <c r="K44" s="84">
        <v>2456</v>
      </c>
      <c r="L44" s="69">
        <v>0.29558310265976651</v>
      </c>
      <c r="M44" s="85">
        <v>1068</v>
      </c>
      <c r="N44" s="70">
        <v>0.27099720883024614</v>
      </c>
      <c r="O44" s="71">
        <v>1.2996254681647939</v>
      </c>
    </row>
    <row r="45" spans="2:15">
      <c r="B45" s="74"/>
      <c r="C45" s="75" t="s">
        <v>10</v>
      </c>
      <c r="D45" s="86">
        <v>457</v>
      </c>
      <c r="E45" s="77">
        <v>0.17914543316346532</v>
      </c>
      <c r="F45" s="87">
        <v>69</v>
      </c>
      <c r="G45" s="88">
        <v>0.14315352697095435</v>
      </c>
      <c r="H45" s="79">
        <v>5.6231884057971016</v>
      </c>
      <c r="I45" s="87">
        <v>490</v>
      </c>
      <c r="J45" s="89">
        <v>-6.7346938775510234E-2</v>
      </c>
      <c r="K45" s="86">
        <v>1573</v>
      </c>
      <c r="L45" s="77">
        <v>0.18931279335660128</v>
      </c>
      <c r="M45" s="87">
        <v>679</v>
      </c>
      <c r="N45" s="88">
        <v>0.17229129662522202</v>
      </c>
      <c r="O45" s="79">
        <v>1.3166421207658323</v>
      </c>
    </row>
    <row r="46" spans="2:15">
      <c r="B46" s="74"/>
      <c r="C46" s="75" t="s">
        <v>8</v>
      </c>
      <c r="D46" s="86">
        <v>270</v>
      </c>
      <c r="E46" s="77">
        <v>0.10584084672677381</v>
      </c>
      <c r="F46" s="87">
        <v>58</v>
      </c>
      <c r="G46" s="88">
        <v>0.12033195020746888</v>
      </c>
      <c r="H46" s="79">
        <v>3.6551724137931032</v>
      </c>
      <c r="I46" s="87">
        <v>384</v>
      </c>
      <c r="J46" s="89">
        <v>-0.296875</v>
      </c>
      <c r="K46" s="86">
        <v>1392</v>
      </c>
      <c r="L46" s="77">
        <v>0.16752918522084487</v>
      </c>
      <c r="M46" s="87">
        <v>791</v>
      </c>
      <c r="N46" s="88">
        <v>0.20071047957371227</v>
      </c>
      <c r="O46" s="79">
        <v>0.75979772439949422</v>
      </c>
    </row>
    <row r="47" spans="2:15">
      <c r="B47" s="74"/>
      <c r="C47" s="75" t="s">
        <v>9</v>
      </c>
      <c r="D47" s="86">
        <v>411</v>
      </c>
      <c r="E47" s="77">
        <v>0.16111328890631124</v>
      </c>
      <c r="F47" s="87">
        <v>73</v>
      </c>
      <c r="G47" s="88">
        <v>0.15145228215767634</v>
      </c>
      <c r="H47" s="79">
        <v>4.6301369863013697</v>
      </c>
      <c r="I47" s="87">
        <v>386</v>
      </c>
      <c r="J47" s="89">
        <v>6.476683937823835E-2</v>
      </c>
      <c r="K47" s="86">
        <v>1142</v>
      </c>
      <c r="L47" s="77">
        <v>0.13744132867974485</v>
      </c>
      <c r="M47" s="87">
        <v>454</v>
      </c>
      <c r="N47" s="88">
        <v>0.11519918802334433</v>
      </c>
      <c r="O47" s="79">
        <v>1.515418502202643</v>
      </c>
    </row>
    <row r="48" spans="2:15">
      <c r="B48" s="116"/>
      <c r="C48" s="75" t="s">
        <v>4</v>
      </c>
      <c r="D48" s="86">
        <v>344</v>
      </c>
      <c r="E48" s="77">
        <v>0.13484907879263033</v>
      </c>
      <c r="F48" s="87">
        <v>59</v>
      </c>
      <c r="G48" s="88">
        <v>0.12240663900414937</v>
      </c>
      <c r="H48" s="79">
        <v>4.8305084745762707</v>
      </c>
      <c r="I48" s="87">
        <v>325</v>
      </c>
      <c r="J48" s="89">
        <v>5.8461538461538565E-2</v>
      </c>
      <c r="K48" s="86">
        <v>1056</v>
      </c>
      <c r="L48" s="77">
        <v>0.12709110602960644</v>
      </c>
      <c r="M48" s="87">
        <v>576</v>
      </c>
      <c r="N48" s="88">
        <v>0.14615579802080692</v>
      </c>
      <c r="O48" s="79">
        <v>0.83333333333333326</v>
      </c>
    </row>
    <row r="49" spans="2:15">
      <c r="B49" s="74"/>
      <c r="C49" s="75" t="s">
        <v>12</v>
      </c>
      <c r="D49" s="86">
        <v>112</v>
      </c>
      <c r="E49" s="77">
        <v>4.3904351234809881E-2</v>
      </c>
      <c r="F49" s="87">
        <v>48</v>
      </c>
      <c r="G49" s="88">
        <v>9.9585062240663894E-2</v>
      </c>
      <c r="H49" s="79">
        <v>1.3333333333333335</v>
      </c>
      <c r="I49" s="87">
        <v>137</v>
      </c>
      <c r="J49" s="89">
        <v>-0.18248175182481752</v>
      </c>
      <c r="K49" s="86">
        <v>332</v>
      </c>
      <c r="L49" s="77">
        <v>3.9956673486580815E-2</v>
      </c>
      <c r="M49" s="87">
        <v>151</v>
      </c>
      <c r="N49" s="88">
        <v>3.8315148439482367E-2</v>
      </c>
      <c r="O49" s="79">
        <v>1.1986754966887418</v>
      </c>
    </row>
    <row r="50" spans="2:15">
      <c r="B50" s="74"/>
      <c r="C50" s="75" t="s">
        <v>11</v>
      </c>
      <c r="D50" s="86">
        <v>56</v>
      </c>
      <c r="E50" s="77">
        <v>2.1952175617404941E-2</v>
      </c>
      <c r="F50" s="87">
        <v>22</v>
      </c>
      <c r="G50" s="88">
        <v>4.5643153526970952E-2</v>
      </c>
      <c r="H50" s="79">
        <v>1.5454545454545454</v>
      </c>
      <c r="I50" s="87">
        <v>95</v>
      </c>
      <c r="J50" s="89">
        <v>-0.41052631578947374</v>
      </c>
      <c r="K50" s="86">
        <v>258</v>
      </c>
      <c r="L50" s="77">
        <v>3.1050667950415212E-2</v>
      </c>
      <c r="M50" s="87">
        <v>200</v>
      </c>
      <c r="N50" s="88">
        <v>5.0748540979446838E-2</v>
      </c>
      <c r="O50" s="79">
        <v>0.29000000000000004</v>
      </c>
    </row>
    <row r="51" spans="2:15">
      <c r="B51" s="74"/>
      <c r="C51" s="75" t="s">
        <v>66</v>
      </c>
      <c r="D51" s="86">
        <v>40</v>
      </c>
      <c r="E51" s="77">
        <v>1.5680125441003528E-2</v>
      </c>
      <c r="F51" s="87">
        <v>2</v>
      </c>
      <c r="G51" s="88">
        <v>4.1493775933609959E-3</v>
      </c>
      <c r="H51" s="79">
        <v>19</v>
      </c>
      <c r="I51" s="87">
        <v>22</v>
      </c>
      <c r="J51" s="89">
        <v>0.81818181818181812</v>
      </c>
      <c r="K51" s="86">
        <v>99</v>
      </c>
      <c r="L51" s="77">
        <v>1.1914791190275605E-2</v>
      </c>
      <c r="M51" s="87">
        <v>16</v>
      </c>
      <c r="N51" s="88">
        <v>4.0598832783557475E-3</v>
      </c>
      <c r="O51" s="79">
        <v>5.1875</v>
      </c>
    </row>
    <row r="52" spans="2:15">
      <c r="B52" s="133"/>
      <c r="C52" s="90" t="s">
        <v>30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1.2687135244861709E-3</v>
      </c>
      <c r="O52" s="94">
        <v>-1</v>
      </c>
    </row>
    <row r="53" spans="2:15">
      <c r="B53" s="25" t="s">
        <v>6</v>
      </c>
      <c r="C53" s="95" t="s">
        <v>31</v>
      </c>
      <c r="D53" s="38">
        <v>2550</v>
      </c>
      <c r="E53" s="18">
        <v>0.99960799686397483</v>
      </c>
      <c r="F53" s="38">
        <v>482</v>
      </c>
      <c r="G53" s="18">
        <v>0.99999999999999989</v>
      </c>
      <c r="H53" s="19">
        <v>4.2904564315352696</v>
      </c>
      <c r="I53" s="38">
        <v>2474</v>
      </c>
      <c r="J53" s="20">
        <v>3.0719482619240068E-2</v>
      </c>
      <c r="K53" s="38">
        <v>8308</v>
      </c>
      <c r="L53" s="18">
        <v>0.9998796485738356</v>
      </c>
      <c r="M53" s="38">
        <v>3940</v>
      </c>
      <c r="N53" s="20">
        <v>0.9997462572951028</v>
      </c>
      <c r="O53" s="22">
        <v>1.1086294416243656</v>
      </c>
    </row>
    <row r="54" spans="2:15">
      <c r="B54" s="25" t="s">
        <v>53</v>
      </c>
      <c r="C54" s="95" t="s">
        <v>31</v>
      </c>
      <c r="D54" s="96">
        <v>0</v>
      </c>
      <c r="E54" s="18">
        <v>1</v>
      </c>
      <c r="F54" s="96">
        <v>0</v>
      </c>
      <c r="G54" s="18">
        <v>1</v>
      </c>
      <c r="H54" s="19"/>
      <c r="I54" s="96">
        <v>0</v>
      </c>
      <c r="J54" s="20"/>
      <c r="K54" s="96">
        <v>0</v>
      </c>
      <c r="L54" s="18">
        <v>1</v>
      </c>
      <c r="M54" s="96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2551</v>
      </c>
      <c r="E55" s="13">
        <v>1</v>
      </c>
      <c r="F55" s="39">
        <v>482</v>
      </c>
      <c r="G55" s="13">
        <v>1</v>
      </c>
      <c r="H55" s="14">
        <v>4.2925311203319501</v>
      </c>
      <c r="I55" s="39">
        <v>2474</v>
      </c>
      <c r="J55" s="15">
        <v>3.1123686337914291E-2</v>
      </c>
      <c r="K55" s="39">
        <v>8309</v>
      </c>
      <c r="L55" s="13">
        <v>1</v>
      </c>
      <c r="M55" s="39">
        <v>3941</v>
      </c>
      <c r="N55" s="13">
        <v>1</v>
      </c>
      <c r="O55" s="23">
        <v>1.1083481349911191</v>
      </c>
    </row>
    <row r="56" spans="2:15">
      <c r="B56" s="36" t="s">
        <v>44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11" t="s">
        <v>51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4"/>
    </row>
    <row r="59" spans="2:15">
      <c r="B59" s="212" t="s">
        <v>52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9" t="s">
        <v>37</v>
      </c>
    </row>
    <row r="60" spans="2:15">
      <c r="B60" s="199" t="s">
        <v>22</v>
      </c>
      <c r="C60" s="199" t="s">
        <v>1</v>
      </c>
      <c r="D60" s="201" t="s">
        <v>86</v>
      </c>
      <c r="E60" s="202"/>
      <c r="F60" s="202"/>
      <c r="G60" s="202"/>
      <c r="H60" s="203"/>
      <c r="I60" s="202" t="s">
        <v>82</v>
      </c>
      <c r="J60" s="202"/>
      <c r="K60" s="201" t="s">
        <v>87</v>
      </c>
      <c r="L60" s="202"/>
      <c r="M60" s="202"/>
      <c r="N60" s="202"/>
      <c r="O60" s="203"/>
    </row>
    <row r="61" spans="2:15">
      <c r="B61" s="200"/>
      <c r="C61" s="200"/>
      <c r="D61" s="213" t="s">
        <v>88</v>
      </c>
      <c r="E61" s="214"/>
      <c r="F61" s="214"/>
      <c r="G61" s="214"/>
      <c r="H61" s="215"/>
      <c r="I61" s="214" t="s">
        <v>83</v>
      </c>
      <c r="J61" s="214"/>
      <c r="K61" s="213" t="s">
        <v>89</v>
      </c>
      <c r="L61" s="214"/>
      <c r="M61" s="214"/>
      <c r="N61" s="214"/>
      <c r="O61" s="215"/>
    </row>
    <row r="62" spans="2:15" ht="15" customHeight="1">
      <c r="B62" s="200"/>
      <c r="C62" s="216"/>
      <c r="D62" s="195">
        <v>2021</v>
      </c>
      <c r="E62" s="196"/>
      <c r="F62" s="204">
        <v>2020</v>
      </c>
      <c r="G62" s="204"/>
      <c r="H62" s="206" t="s">
        <v>23</v>
      </c>
      <c r="I62" s="208">
        <v>2021</v>
      </c>
      <c r="J62" s="195" t="s">
        <v>90</v>
      </c>
      <c r="K62" s="195">
        <v>2021</v>
      </c>
      <c r="L62" s="196"/>
      <c r="M62" s="204">
        <v>2020</v>
      </c>
      <c r="N62" s="196"/>
      <c r="O62" s="186" t="s">
        <v>23</v>
      </c>
    </row>
    <row r="63" spans="2:15" ht="14.45" customHeight="1">
      <c r="B63" s="187" t="s">
        <v>22</v>
      </c>
      <c r="C63" s="217" t="s">
        <v>25</v>
      </c>
      <c r="D63" s="197"/>
      <c r="E63" s="198"/>
      <c r="F63" s="205"/>
      <c r="G63" s="205"/>
      <c r="H63" s="207"/>
      <c r="I63" s="209"/>
      <c r="J63" s="210"/>
      <c r="K63" s="197"/>
      <c r="L63" s="198"/>
      <c r="M63" s="205"/>
      <c r="N63" s="198"/>
      <c r="O63" s="186"/>
    </row>
    <row r="64" spans="2:15" ht="15" customHeight="1">
      <c r="B64" s="187"/>
      <c r="C64" s="217"/>
      <c r="D64" s="166" t="s">
        <v>26</v>
      </c>
      <c r="E64" s="162" t="s">
        <v>2</v>
      </c>
      <c r="F64" s="165" t="s">
        <v>26</v>
      </c>
      <c r="G64" s="56" t="s">
        <v>2</v>
      </c>
      <c r="H64" s="189" t="s">
        <v>27</v>
      </c>
      <c r="I64" s="57" t="s">
        <v>26</v>
      </c>
      <c r="J64" s="191" t="s">
        <v>91</v>
      </c>
      <c r="K64" s="166" t="s">
        <v>26</v>
      </c>
      <c r="L64" s="55" t="s">
        <v>2</v>
      </c>
      <c r="M64" s="165" t="s">
        <v>26</v>
      </c>
      <c r="N64" s="55" t="s">
        <v>2</v>
      </c>
      <c r="O64" s="193" t="s">
        <v>27</v>
      </c>
    </row>
    <row r="65" spans="2:15" ht="14.25" customHeight="1">
      <c r="B65" s="188"/>
      <c r="C65" s="218"/>
      <c r="D65" s="163" t="s">
        <v>28</v>
      </c>
      <c r="E65" s="164" t="s">
        <v>29</v>
      </c>
      <c r="F65" s="53" t="s">
        <v>28</v>
      </c>
      <c r="G65" s="54" t="s">
        <v>29</v>
      </c>
      <c r="H65" s="190"/>
      <c r="I65" s="58" t="s">
        <v>28</v>
      </c>
      <c r="J65" s="192"/>
      <c r="K65" s="163" t="s">
        <v>28</v>
      </c>
      <c r="L65" s="164" t="s">
        <v>29</v>
      </c>
      <c r="M65" s="53" t="s">
        <v>28</v>
      </c>
      <c r="N65" s="164" t="s">
        <v>29</v>
      </c>
      <c r="O65" s="194"/>
    </row>
    <row r="66" spans="2:15">
      <c r="B66" s="74"/>
      <c r="C66" s="67" t="s">
        <v>12</v>
      </c>
      <c r="D66" s="84">
        <v>89</v>
      </c>
      <c r="E66" s="69">
        <v>0.4218009478672986</v>
      </c>
      <c r="F66" s="85">
        <v>96</v>
      </c>
      <c r="G66" s="70">
        <v>0.53038674033149169</v>
      </c>
      <c r="H66" s="71">
        <v>-7.291666666666663E-2</v>
      </c>
      <c r="I66" s="84">
        <v>82</v>
      </c>
      <c r="J66" s="73">
        <v>8.5365853658536661E-2</v>
      </c>
      <c r="K66" s="84">
        <v>300</v>
      </c>
      <c r="L66" s="69">
        <v>0.41208791208791207</v>
      </c>
      <c r="M66" s="85">
        <v>302</v>
      </c>
      <c r="N66" s="70">
        <v>0.48089171974522293</v>
      </c>
      <c r="O66" s="71">
        <v>-6.6225165562914245E-3</v>
      </c>
    </row>
    <row r="67" spans="2:15">
      <c r="B67" s="74"/>
      <c r="C67" s="75" t="s">
        <v>9</v>
      </c>
      <c r="D67" s="86">
        <v>53</v>
      </c>
      <c r="E67" s="77">
        <v>0.25118483412322273</v>
      </c>
      <c r="F67" s="87">
        <v>29</v>
      </c>
      <c r="G67" s="88">
        <v>0.16022099447513813</v>
      </c>
      <c r="H67" s="79">
        <v>0.82758620689655182</v>
      </c>
      <c r="I67" s="86">
        <v>70</v>
      </c>
      <c r="J67" s="89">
        <v>-0.24285714285714288</v>
      </c>
      <c r="K67" s="86">
        <v>180</v>
      </c>
      <c r="L67" s="77">
        <v>0.24725274725274726</v>
      </c>
      <c r="M67" s="87">
        <v>117</v>
      </c>
      <c r="N67" s="88">
        <v>0.18630573248407642</v>
      </c>
      <c r="O67" s="79">
        <v>0.53846153846153855</v>
      </c>
    </row>
    <row r="68" spans="2:15">
      <c r="B68" s="74"/>
      <c r="C68" s="75" t="s">
        <v>4</v>
      </c>
      <c r="D68" s="86">
        <v>35</v>
      </c>
      <c r="E68" s="77">
        <v>0.16587677725118483</v>
      </c>
      <c r="F68" s="87">
        <v>28</v>
      </c>
      <c r="G68" s="88">
        <v>0.15469613259668508</v>
      </c>
      <c r="H68" s="79">
        <v>0.25</v>
      </c>
      <c r="I68" s="87"/>
      <c r="J68" s="89"/>
      <c r="K68" s="86">
        <v>143</v>
      </c>
      <c r="L68" s="77">
        <v>0.19642857142857142</v>
      </c>
      <c r="M68" s="87">
        <v>114</v>
      </c>
      <c r="N68" s="88">
        <v>0.18152866242038215</v>
      </c>
      <c r="O68" s="79">
        <v>0.2543859649122806</v>
      </c>
    </row>
    <row r="69" spans="2:15" ht="14.45" customHeight="1">
      <c r="B69" s="74"/>
      <c r="C69" s="75" t="s">
        <v>42</v>
      </c>
      <c r="D69" s="86">
        <v>8</v>
      </c>
      <c r="E69" s="77">
        <v>3.7914691943127965E-2</v>
      </c>
      <c r="F69" s="87">
        <v>5</v>
      </c>
      <c r="G69" s="88">
        <v>2.7624309392265192E-2</v>
      </c>
      <c r="H69" s="79">
        <v>0.60000000000000009</v>
      </c>
      <c r="I69" s="87"/>
      <c r="J69" s="89"/>
      <c r="K69" s="86">
        <v>28</v>
      </c>
      <c r="L69" s="77">
        <v>3.8461538461538464E-2</v>
      </c>
      <c r="M69" s="87">
        <v>21</v>
      </c>
      <c r="N69" s="88">
        <v>3.3439490445859872E-2</v>
      </c>
      <c r="O69" s="79">
        <v>0.33333333333333326</v>
      </c>
    </row>
    <row r="70" spans="2:15" ht="14.45" customHeight="1">
      <c r="B70" s="116"/>
      <c r="C70" s="75" t="s">
        <v>3</v>
      </c>
      <c r="D70" s="86">
        <v>7</v>
      </c>
      <c r="E70" s="77">
        <v>3.3175355450236969E-2</v>
      </c>
      <c r="F70" s="87">
        <v>17</v>
      </c>
      <c r="G70" s="88">
        <v>9.3922651933701654E-2</v>
      </c>
      <c r="H70" s="79">
        <v>-0.58823529411764708</v>
      </c>
      <c r="I70" s="87">
        <v>4</v>
      </c>
      <c r="J70" s="89">
        <v>0.75</v>
      </c>
      <c r="K70" s="86">
        <v>26</v>
      </c>
      <c r="L70" s="77">
        <v>3.5714285714285712E-2</v>
      </c>
      <c r="M70" s="87">
        <v>51</v>
      </c>
      <c r="N70" s="88">
        <v>8.1210191082802544E-2</v>
      </c>
      <c r="O70" s="79">
        <v>-0.49019607843137258</v>
      </c>
    </row>
    <row r="71" spans="2:15" ht="14.45" customHeight="1">
      <c r="B71" s="74"/>
      <c r="C71" s="75" t="s">
        <v>11</v>
      </c>
      <c r="D71" s="86">
        <v>3</v>
      </c>
      <c r="E71" s="77">
        <v>1.4218009478672985E-2</v>
      </c>
      <c r="F71" s="87">
        <v>4</v>
      </c>
      <c r="G71" s="88">
        <v>2.2099447513812154E-2</v>
      </c>
      <c r="H71" s="79">
        <v>-0.25</v>
      </c>
      <c r="I71" s="87">
        <v>3</v>
      </c>
      <c r="J71" s="89">
        <v>0</v>
      </c>
      <c r="K71" s="86">
        <v>12</v>
      </c>
      <c r="L71" s="77">
        <v>1.6483516483516484E-2</v>
      </c>
      <c r="M71" s="87">
        <v>7</v>
      </c>
      <c r="N71" s="88">
        <v>1.1146496815286623E-2</v>
      </c>
      <c r="O71" s="79">
        <v>0.71428571428571419</v>
      </c>
    </row>
    <row r="72" spans="2:15" ht="14.45" customHeight="1">
      <c r="B72" s="74"/>
      <c r="C72" s="75" t="s">
        <v>17</v>
      </c>
      <c r="D72" s="86">
        <v>4</v>
      </c>
      <c r="E72" s="77">
        <v>1.8957345971563982E-2</v>
      </c>
      <c r="F72" s="87">
        <v>0</v>
      </c>
      <c r="G72" s="88">
        <v>0</v>
      </c>
      <c r="H72" s="79"/>
      <c r="I72" s="87">
        <v>3</v>
      </c>
      <c r="J72" s="89">
        <v>0.33333333333333326</v>
      </c>
      <c r="K72" s="86">
        <v>9</v>
      </c>
      <c r="L72" s="77">
        <v>1.2362637362637362E-2</v>
      </c>
      <c r="M72" s="87">
        <v>5</v>
      </c>
      <c r="N72" s="88">
        <v>7.9617834394904458E-3</v>
      </c>
      <c r="O72" s="79">
        <v>0.8</v>
      </c>
    </row>
    <row r="73" spans="2:15">
      <c r="B73" s="74"/>
      <c r="C73" s="90" t="s">
        <v>30</v>
      </c>
      <c r="D73" s="91">
        <v>12</v>
      </c>
      <c r="E73" s="92">
        <v>5.6872037914691947E-2</v>
      </c>
      <c r="F73" s="91">
        <v>2</v>
      </c>
      <c r="G73" s="97">
        <v>1.1049723756906077E-2</v>
      </c>
      <c r="H73" s="93">
        <v>5</v>
      </c>
      <c r="I73" s="91">
        <v>3</v>
      </c>
      <c r="J73" s="98">
        <v>3</v>
      </c>
      <c r="K73" s="91">
        <v>30</v>
      </c>
      <c r="L73" s="97">
        <v>4.1208791208791208E-2</v>
      </c>
      <c r="M73" s="91">
        <v>11</v>
      </c>
      <c r="N73" s="97">
        <v>1.751592356687898E-2</v>
      </c>
      <c r="O73" s="94">
        <v>1.7272727272727271</v>
      </c>
    </row>
    <row r="74" spans="2:15" ht="15" customHeight="1">
      <c r="B74" s="26" t="s">
        <v>5</v>
      </c>
      <c r="C74" s="95" t="s">
        <v>31</v>
      </c>
      <c r="D74" s="38">
        <v>211</v>
      </c>
      <c r="E74" s="18">
        <v>1.0000000000000002</v>
      </c>
      <c r="F74" s="38">
        <v>181</v>
      </c>
      <c r="G74" s="18">
        <v>1</v>
      </c>
      <c r="H74" s="19">
        <v>0.16574585635359118</v>
      </c>
      <c r="I74" s="38">
        <v>165</v>
      </c>
      <c r="J74" s="20">
        <v>-7.4157955865272962E-2</v>
      </c>
      <c r="K74" s="38">
        <v>728</v>
      </c>
      <c r="L74" s="18">
        <v>0.99999999999999978</v>
      </c>
      <c r="M74" s="38">
        <v>628</v>
      </c>
      <c r="N74" s="20">
        <v>1.0000000000000002</v>
      </c>
      <c r="O74" s="22">
        <v>0.15923566878980888</v>
      </c>
    </row>
    <row r="75" spans="2:15">
      <c r="B75" s="74"/>
      <c r="C75" s="67" t="s">
        <v>10</v>
      </c>
      <c r="D75" s="84">
        <v>74</v>
      </c>
      <c r="E75" s="69">
        <v>0.18407960199004975</v>
      </c>
      <c r="F75" s="85">
        <v>59</v>
      </c>
      <c r="G75" s="70">
        <v>0.22264150943396227</v>
      </c>
      <c r="H75" s="71">
        <v>0.25423728813559321</v>
      </c>
      <c r="I75" s="85">
        <v>112</v>
      </c>
      <c r="J75" s="73">
        <v>-0.3392857142857143</v>
      </c>
      <c r="K75" s="84">
        <v>324</v>
      </c>
      <c r="L75" s="69">
        <v>0.20584498094027953</v>
      </c>
      <c r="M75" s="85">
        <v>217</v>
      </c>
      <c r="N75" s="70">
        <v>0.20375586854460093</v>
      </c>
      <c r="O75" s="71">
        <v>0.49308755760368661</v>
      </c>
    </row>
    <row r="76" spans="2:15" ht="15" customHeight="1">
      <c r="B76" s="74"/>
      <c r="C76" s="75" t="s">
        <v>3</v>
      </c>
      <c r="D76" s="86">
        <v>101</v>
      </c>
      <c r="E76" s="77">
        <v>0.25124378109452739</v>
      </c>
      <c r="F76" s="87">
        <v>40</v>
      </c>
      <c r="G76" s="88">
        <v>0.15094339622641509</v>
      </c>
      <c r="H76" s="79">
        <v>1.5249999999999999</v>
      </c>
      <c r="I76" s="87">
        <v>98</v>
      </c>
      <c r="J76" s="89">
        <v>3.0612244897959107E-2</v>
      </c>
      <c r="K76" s="86">
        <v>301</v>
      </c>
      <c r="L76" s="77">
        <v>0.19123252858958067</v>
      </c>
      <c r="M76" s="87">
        <v>163</v>
      </c>
      <c r="N76" s="88">
        <v>0.15305164319248826</v>
      </c>
      <c r="O76" s="79">
        <v>0.84662576687116564</v>
      </c>
    </row>
    <row r="77" spans="2:15">
      <c r="B77" s="74"/>
      <c r="C77" s="75" t="s">
        <v>9</v>
      </c>
      <c r="D77" s="86">
        <v>67</v>
      </c>
      <c r="E77" s="77">
        <v>0.16666666666666666</v>
      </c>
      <c r="F77" s="87">
        <v>39</v>
      </c>
      <c r="G77" s="88">
        <v>0.14716981132075471</v>
      </c>
      <c r="H77" s="79">
        <v>0.71794871794871784</v>
      </c>
      <c r="I77" s="87">
        <v>89</v>
      </c>
      <c r="J77" s="89">
        <v>-0.2471910112359551</v>
      </c>
      <c r="K77" s="86">
        <v>282</v>
      </c>
      <c r="L77" s="77">
        <v>0.17916137229987295</v>
      </c>
      <c r="M77" s="87">
        <v>195</v>
      </c>
      <c r="N77" s="88">
        <v>0.18309859154929578</v>
      </c>
      <c r="O77" s="79">
        <v>0.44615384615384612</v>
      </c>
    </row>
    <row r="78" spans="2:15" ht="15" customHeight="1">
      <c r="B78" s="74"/>
      <c r="C78" s="75" t="s">
        <v>4</v>
      </c>
      <c r="D78" s="86">
        <v>73</v>
      </c>
      <c r="E78" s="77">
        <v>0.18159203980099503</v>
      </c>
      <c r="F78" s="87">
        <v>47</v>
      </c>
      <c r="G78" s="88">
        <v>0.17735849056603772</v>
      </c>
      <c r="H78" s="79">
        <v>0.55319148936170204</v>
      </c>
      <c r="I78" s="87">
        <v>77</v>
      </c>
      <c r="J78" s="89">
        <v>-5.1948051948051965E-2</v>
      </c>
      <c r="K78" s="86">
        <v>278</v>
      </c>
      <c r="L78" s="77">
        <v>0.17662007623888182</v>
      </c>
      <c r="M78" s="87">
        <v>221</v>
      </c>
      <c r="N78" s="88">
        <v>0.20751173708920187</v>
      </c>
      <c r="O78" s="79">
        <v>0.25791855203619907</v>
      </c>
    </row>
    <row r="79" spans="2:15">
      <c r="B79" s="116"/>
      <c r="C79" s="75" t="s">
        <v>8</v>
      </c>
      <c r="D79" s="86">
        <v>35</v>
      </c>
      <c r="E79" s="77">
        <v>8.7064676616915429E-2</v>
      </c>
      <c r="F79" s="87">
        <v>55</v>
      </c>
      <c r="G79" s="88">
        <v>0.20754716981132076</v>
      </c>
      <c r="H79" s="79">
        <v>-0.36363636363636365</v>
      </c>
      <c r="I79" s="87">
        <v>95</v>
      </c>
      <c r="J79" s="89">
        <v>-0.63157894736842102</v>
      </c>
      <c r="K79" s="86">
        <v>231</v>
      </c>
      <c r="L79" s="77">
        <v>0.14675984752223634</v>
      </c>
      <c r="M79" s="87">
        <v>174</v>
      </c>
      <c r="N79" s="88">
        <v>0.16338028169014085</v>
      </c>
      <c r="O79" s="79">
        <v>0.32758620689655182</v>
      </c>
    </row>
    <row r="80" spans="2:15" ht="15" customHeight="1">
      <c r="B80" s="74"/>
      <c r="C80" s="75" t="s">
        <v>11</v>
      </c>
      <c r="D80" s="86">
        <v>34</v>
      </c>
      <c r="E80" s="77">
        <v>8.45771144278607E-2</v>
      </c>
      <c r="F80" s="87">
        <v>18</v>
      </c>
      <c r="G80" s="88">
        <v>6.7924528301886791E-2</v>
      </c>
      <c r="H80" s="79">
        <v>0.88888888888888884</v>
      </c>
      <c r="I80" s="87">
        <v>36</v>
      </c>
      <c r="J80" s="89">
        <v>-5.555555555555558E-2</v>
      </c>
      <c r="K80" s="86">
        <v>110</v>
      </c>
      <c r="L80" s="77">
        <v>6.9885641677255403E-2</v>
      </c>
      <c r="M80" s="87">
        <v>60</v>
      </c>
      <c r="N80" s="88">
        <v>5.6338028169014086E-2</v>
      </c>
      <c r="O80" s="79">
        <v>0.83333333333333326</v>
      </c>
    </row>
    <row r="81" spans="2:15" ht="15" customHeight="1">
      <c r="B81" s="74"/>
      <c r="C81" s="75" t="s">
        <v>12</v>
      </c>
      <c r="D81" s="86">
        <v>15</v>
      </c>
      <c r="E81" s="77">
        <v>3.7313432835820892E-2</v>
      </c>
      <c r="F81" s="87">
        <v>5</v>
      </c>
      <c r="G81" s="88">
        <v>1.8867924528301886E-2</v>
      </c>
      <c r="H81" s="79">
        <v>2</v>
      </c>
      <c r="I81" s="87">
        <v>10</v>
      </c>
      <c r="J81" s="89">
        <v>0.5</v>
      </c>
      <c r="K81" s="86">
        <v>42</v>
      </c>
      <c r="L81" s="77">
        <v>2.6683608640406607E-2</v>
      </c>
      <c r="M81" s="87">
        <v>20</v>
      </c>
      <c r="N81" s="88">
        <v>1.8779342723004695E-2</v>
      </c>
      <c r="O81" s="79">
        <v>1.1000000000000001</v>
      </c>
    </row>
    <row r="82" spans="2:15" ht="15" customHeight="1">
      <c r="B82" s="133"/>
      <c r="C82" s="90" t="s">
        <v>30</v>
      </c>
      <c r="D82" s="91">
        <v>3</v>
      </c>
      <c r="E82" s="92">
        <v>7.462686567164179E-3</v>
      </c>
      <c r="F82" s="91">
        <v>2</v>
      </c>
      <c r="G82" s="97">
        <v>7.5471698113207548E-3</v>
      </c>
      <c r="H82" s="93">
        <v>0.5</v>
      </c>
      <c r="I82" s="91">
        <v>0</v>
      </c>
      <c r="J82" s="98"/>
      <c r="K82" s="91">
        <v>6</v>
      </c>
      <c r="L82" s="97">
        <v>3.8119440914866584E-3</v>
      </c>
      <c r="M82" s="91">
        <v>15</v>
      </c>
      <c r="N82" s="97">
        <v>1.4084507042253521E-2</v>
      </c>
      <c r="O82" s="94">
        <v>-0.6</v>
      </c>
    </row>
    <row r="83" spans="2:15" ht="15" customHeight="1">
      <c r="B83" s="25" t="s">
        <v>6</v>
      </c>
      <c r="C83" s="95" t="s">
        <v>31</v>
      </c>
      <c r="D83" s="38">
        <v>402</v>
      </c>
      <c r="E83" s="18">
        <v>1</v>
      </c>
      <c r="F83" s="38">
        <v>265</v>
      </c>
      <c r="G83" s="18">
        <v>1</v>
      </c>
      <c r="H83" s="19">
        <v>0.51698113207547181</v>
      </c>
      <c r="I83" s="38">
        <v>517</v>
      </c>
      <c r="J83" s="20">
        <v>-0.22243713733075432</v>
      </c>
      <c r="K83" s="38">
        <v>1574</v>
      </c>
      <c r="L83" s="18">
        <v>1</v>
      </c>
      <c r="M83" s="38">
        <v>1065</v>
      </c>
      <c r="N83" s="20">
        <v>1</v>
      </c>
      <c r="O83" s="22">
        <v>0.47793427230046959</v>
      </c>
    </row>
    <row r="84" spans="2:15">
      <c r="B84" s="25" t="s">
        <v>53</v>
      </c>
      <c r="C84" s="95" t="s">
        <v>31</v>
      </c>
      <c r="D84" s="96">
        <v>2</v>
      </c>
      <c r="E84" s="18">
        <v>1</v>
      </c>
      <c r="F84" s="96">
        <v>0</v>
      </c>
      <c r="G84" s="18">
        <v>1</v>
      </c>
      <c r="H84" s="19"/>
      <c r="I84" s="96">
        <v>1</v>
      </c>
      <c r="J84" s="20">
        <v>1</v>
      </c>
      <c r="K84" s="96">
        <v>23</v>
      </c>
      <c r="L84" s="18">
        <v>1</v>
      </c>
      <c r="M84" s="96">
        <v>4</v>
      </c>
      <c r="N84" s="18">
        <v>1</v>
      </c>
      <c r="O84" s="22">
        <v>4.75</v>
      </c>
    </row>
    <row r="85" spans="2:15" ht="15" customHeight="1">
      <c r="B85" s="26"/>
      <c r="C85" s="99" t="s">
        <v>31</v>
      </c>
      <c r="D85" s="39">
        <v>615</v>
      </c>
      <c r="E85" s="13">
        <v>1</v>
      </c>
      <c r="F85" s="39">
        <v>446</v>
      </c>
      <c r="G85" s="13">
        <v>1</v>
      </c>
      <c r="H85" s="14">
        <v>0.37892376681614359</v>
      </c>
      <c r="I85" s="39">
        <v>739</v>
      </c>
      <c r="J85" s="15">
        <v>-0.16779431664411371</v>
      </c>
      <c r="K85" s="39">
        <v>2325</v>
      </c>
      <c r="L85" s="13">
        <v>1</v>
      </c>
      <c r="M85" s="39">
        <v>1697</v>
      </c>
      <c r="N85" s="13">
        <v>1</v>
      </c>
      <c r="O85" s="23">
        <v>0.37006482027106657</v>
      </c>
    </row>
    <row r="86" spans="2:15">
      <c r="B86" s="36" t="s">
        <v>44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1" priority="37" operator="lessThan">
      <formula>0</formula>
    </cfRule>
  </conditionalFormatting>
  <conditionalFormatting sqref="H10:H14 J10:J14 O10:O14">
    <cfRule type="cellIs" dxfId="120" priority="36" operator="lessThan">
      <formula>0</formula>
    </cfRule>
  </conditionalFormatting>
  <conditionalFormatting sqref="J18 J15:J16">
    <cfRule type="cellIs" dxfId="119" priority="35" operator="lessThan">
      <formula>0</formula>
    </cfRule>
  </conditionalFormatting>
  <conditionalFormatting sqref="D19:O26 D10:O16">
    <cfRule type="cellIs" dxfId="118" priority="34" operator="equal">
      <formula>0</formula>
    </cfRule>
  </conditionalFormatting>
  <conditionalFormatting sqref="H27:H28 O27:O28 H17:H18 O17:O18">
    <cfRule type="cellIs" dxfId="117" priority="33" operator="lessThan">
      <formula>0</formula>
    </cfRule>
  </conditionalFormatting>
  <conditionalFormatting sqref="H19:H23 J19:J23 O19:O23">
    <cfRule type="cellIs" dxfId="116" priority="32" operator="lessThan">
      <formula>0</formula>
    </cfRule>
  </conditionalFormatting>
  <conditionalFormatting sqref="H30 O30">
    <cfRule type="cellIs" dxfId="115" priority="31" operator="lessThan">
      <formula>0</formula>
    </cfRule>
  </conditionalFormatting>
  <conditionalFormatting sqref="H30 O30 J30">
    <cfRule type="cellIs" dxfId="114" priority="30" operator="lessThan">
      <formula>0</formula>
    </cfRule>
  </conditionalFormatting>
  <conditionalFormatting sqref="H49:H52 J49:J52 O49:O52 O43 H43">
    <cfRule type="cellIs" dxfId="113" priority="29" operator="lessThan">
      <formula>0</formula>
    </cfRule>
  </conditionalFormatting>
  <conditionalFormatting sqref="H52 O52 O43 H43">
    <cfRule type="cellIs" dxfId="112" priority="28" operator="lessThan">
      <formula>0</formula>
    </cfRule>
  </conditionalFormatting>
  <conditionalFormatting sqref="H44:H48 J44:J48 O44:O48">
    <cfRule type="cellIs" dxfId="111" priority="26" operator="lessThan">
      <formula>0</formula>
    </cfRule>
  </conditionalFormatting>
  <conditionalFormatting sqref="D44:O51">
    <cfRule type="cellIs" dxfId="110" priority="25" operator="equal">
      <formula>0</formula>
    </cfRule>
  </conditionalFormatting>
  <conditionalFormatting sqref="H54 J54 O54">
    <cfRule type="cellIs" dxfId="109" priority="24" operator="lessThan">
      <formula>0</formula>
    </cfRule>
  </conditionalFormatting>
  <conditionalFormatting sqref="H53 J53 O53">
    <cfRule type="cellIs" dxfId="108" priority="23" operator="lessThan">
      <formula>0</formula>
    </cfRule>
  </conditionalFormatting>
  <conditionalFormatting sqref="H53 O53">
    <cfRule type="cellIs" dxfId="107" priority="22" operator="lessThan">
      <formula>0</formula>
    </cfRule>
  </conditionalFormatting>
  <conditionalFormatting sqref="H55 O55">
    <cfRule type="cellIs" dxfId="106" priority="21" operator="lessThan">
      <formula>0</formula>
    </cfRule>
  </conditionalFormatting>
  <conditionalFormatting sqref="H55 O55 J55">
    <cfRule type="cellIs" dxfId="105" priority="20" operator="lessThan">
      <formula>0</formula>
    </cfRule>
  </conditionalFormatting>
  <conditionalFormatting sqref="H66:H70 J66:J70 O66:O70">
    <cfRule type="cellIs" dxfId="104" priority="19" operator="lessThan">
      <formula>0</formula>
    </cfRule>
  </conditionalFormatting>
  <conditionalFormatting sqref="J71:J72 O71:O72 H71:H72">
    <cfRule type="cellIs" dxfId="103" priority="18" operator="lessThan">
      <formula>0</formula>
    </cfRule>
  </conditionalFormatting>
  <conditionalFormatting sqref="D75:O81 D66:O72">
    <cfRule type="cellIs" dxfId="102" priority="17" operator="equal">
      <formula>0</formula>
    </cfRule>
  </conditionalFormatting>
  <conditionalFormatting sqref="H80:H82 J80:J82 O80:O82">
    <cfRule type="cellIs" dxfId="101" priority="16" operator="lessThan">
      <formula>0</formula>
    </cfRule>
  </conditionalFormatting>
  <conditionalFormatting sqref="H75:H79 J75:J79 O75:O79">
    <cfRule type="cellIs" dxfId="100" priority="15" operator="lessThan">
      <formula>0</formula>
    </cfRule>
  </conditionalFormatting>
  <conditionalFormatting sqref="H73 O73">
    <cfRule type="cellIs" dxfId="99" priority="14" operator="lessThan">
      <formula>0</formula>
    </cfRule>
  </conditionalFormatting>
  <conditionalFormatting sqref="H73 J73 O73">
    <cfRule type="cellIs" dxfId="98" priority="13" operator="lessThan">
      <formula>0</formula>
    </cfRule>
  </conditionalFormatting>
  <conditionalFormatting sqref="H82 O82">
    <cfRule type="cellIs" dxfId="97" priority="10" operator="lessThan">
      <formula>0</formula>
    </cfRule>
  </conditionalFormatting>
  <conditionalFormatting sqref="H84 J84 O84">
    <cfRule type="cellIs" dxfId="96" priority="9" operator="lessThan">
      <formula>0</formula>
    </cfRule>
  </conditionalFormatting>
  <conditionalFormatting sqref="H83 J83 O83">
    <cfRule type="cellIs" dxfId="95" priority="8" operator="lessThan">
      <formula>0</formula>
    </cfRule>
  </conditionalFormatting>
  <conditionalFormatting sqref="H83 O83">
    <cfRule type="cellIs" dxfId="94" priority="7" operator="lessThan">
      <formula>0</formula>
    </cfRule>
  </conditionalFormatting>
  <conditionalFormatting sqref="H85 O85">
    <cfRule type="cellIs" dxfId="93" priority="6" operator="lessThan">
      <formula>0</formula>
    </cfRule>
  </conditionalFormatting>
  <conditionalFormatting sqref="H85 O85 J85">
    <cfRule type="cellIs" dxfId="92" priority="5" operator="lessThan">
      <formula>0</formula>
    </cfRule>
  </conditionalFormatting>
  <conditionalFormatting sqref="H42 J42 O42">
    <cfRule type="cellIs" dxfId="91" priority="4" operator="lessThan">
      <formula>0</formula>
    </cfRule>
  </conditionalFormatting>
  <conditionalFormatting sqref="D42:O42">
    <cfRule type="cellIs" dxfId="90" priority="3" operator="equal">
      <formula>0</formula>
    </cfRule>
  </conditionalFormatting>
  <conditionalFormatting sqref="H74 J74 O74">
    <cfRule type="cellIs" dxfId="89" priority="2" operator="lessThan">
      <formula>0</formula>
    </cfRule>
  </conditionalFormatting>
  <conditionalFormatting sqref="H74 O74">
    <cfRule type="cellIs" dxfId="8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44322</v>
      </c>
    </row>
    <row r="2" spans="2:15">
      <c r="B2" s="211" t="s">
        <v>20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4"/>
    </row>
    <row r="3" spans="2:15">
      <c r="B3" s="212" t="s">
        <v>21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37" t="s">
        <v>37</v>
      </c>
    </row>
    <row r="4" spans="2:15" ht="14.45" customHeight="1">
      <c r="B4" s="199" t="s">
        <v>22</v>
      </c>
      <c r="C4" s="199" t="s">
        <v>1</v>
      </c>
      <c r="D4" s="201" t="s">
        <v>86</v>
      </c>
      <c r="E4" s="202"/>
      <c r="F4" s="202"/>
      <c r="G4" s="202"/>
      <c r="H4" s="203"/>
      <c r="I4" s="202" t="s">
        <v>82</v>
      </c>
      <c r="J4" s="202"/>
      <c r="K4" s="201" t="s">
        <v>87</v>
      </c>
      <c r="L4" s="202"/>
      <c r="M4" s="202"/>
      <c r="N4" s="202"/>
      <c r="O4" s="203"/>
    </row>
    <row r="5" spans="2:15" ht="14.45" customHeight="1">
      <c r="B5" s="200"/>
      <c r="C5" s="200"/>
      <c r="D5" s="213" t="s">
        <v>88</v>
      </c>
      <c r="E5" s="214"/>
      <c r="F5" s="214"/>
      <c r="G5" s="214"/>
      <c r="H5" s="215"/>
      <c r="I5" s="214" t="s">
        <v>83</v>
      </c>
      <c r="J5" s="214"/>
      <c r="K5" s="213" t="s">
        <v>89</v>
      </c>
      <c r="L5" s="214"/>
      <c r="M5" s="214"/>
      <c r="N5" s="214"/>
      <c r="O5" s="215"/>
    </row>
    <row r="6" spans="2:15" ht="14.45" customHeight="1">
      <c r="B6" s="200"/>
      <c r="C6" s="216"/>
      <c r="D6" s="195">
        <v>2021</v>
      </c>
      <c r="E6" s="196"/>
      <c r="F6" s="204">
        <v>2020</v>
      </c>
      <c r="G6" s="204"/>
      <c r="H6" s="206" t="s">
        <v>23</v>
      </c>
      <c r="I6" s="208">
        <v>2021</v>
      </c>
      <c r="J6" s="195" t="s">
        <v>90</v>
      </c>
      <c r="K6" s="195">
        <v>2021</v>
      </c>
      <c r="L6" s="196"/>
      <c r="M6" s="204">
        <v>2020</v>
      </c>
      <c r="N6" s="196"/>
      <c r="O6" s="186" t="s">
        <v>23</v>
      </c>
    </row>
    <row r="7" spans="2:15" ht="15" customHeight="1">
      <c r="B7" s="187" t="s">
        <v>22</v>
      </c>
      <c r="C7" s="217" t="s">
        <v>25</v>
      </c>
      <c r="D7" s="197"/>
      <c r="E7" s="198"/>
      <c r="F7" s="205"/>
      <c r="G7" s="205"/>
      <c r="H7" s="207"/>
      <c r="I7" s="209"/>
      <c r="J7" s="210"/>
      <c r="K7" s="197"/>
      <c r="L7" s="198"/>
      <c r="M7" s="205"/>
      <c r="N7" s="198"/>
      <c r="O7" s="186"/>
    </row>
    <row r="8" spans="2:15" ht="15" customHeight="1">
      <c r="B8" s="187"/>
      <c r="C8" s="217"/>
      <c r="D8" s="168" t="s">
        <v>26</v>
      </c>
      <c r="E8" s="170" t="s">
        <v>2</v>
      </c>
      <c r="F8" s="169" t="s">
        <v>26</v>
      </c>
      <c r="G8" s="56" t="s">
        <v>2</v>
      </c>
      <c r="H8" s="189" t="s">
        <v>27</v>
      </c>
      <c r="I8" s="57" t="s">
        <v>26</v>
      </c>
      <c r="J8" s="191" t="s">
        <v>91</v>
      </c>
      <c r="K8" s="168" t="s">
        <v>26</v>
      </c>
      <c r="L8" s="55" t="s">
        <v>2</v>
      </c>
      <c r="M8" s="169" t="s">
        <v>26</v>
      </c>
      <c r="N8" s="55" t="s">
        <v>2</v>
      </c>
      <c r="O8" s="193" t="s">
        <v>27</v>
      </c>
    </row>
    <row r="9" spans="2:15" ht="15" customHeight="1">
      <c r="B9" s="188"/>
      <c r="C9" s="218"/>
      <c r="D9" s="171" t="s">
        <v>28</v>
      </c>
      <c r="E9" s="172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71" t="s">
        <v>28</v>
      </c>
      <c r="L9" s="172" t="s">
        <v>29</v>
      </c>
      <c r="M9" s="53" t="s">
        <v>28</v>
      </c>
      <c r="N9" s="172" t="s">
        <v>29</v>
      </c>
      <c r="O9" s="194"/>
    </row>
    <row r="10" spans="2:15">
      <c r="B10" s="74"/>
      <c r="C10" s="67" t="s">
        <v>9</v>
      </c>
      <c r="D10" s="84">
        <v>31</v>
      </c>
      <c r="E10" s="69">
        <v>0.59615384615384615</v>
      </c>
      <c r="F10" s="85">
        <v>19</v>
      </c>
      <c r="G10" s="70">
        <v>0.61290322580645162</v>
      </c>
      <c r="H10" s="71">
        <v>0.63157894736842102</v>
      </c>
      <c r="I10" s="85">
        <v>30</v>
      </c>
      <c r="J10" s="73">
        <v>3.3333333333333437E-2</v>
      </c>
      <c r="K10" s="84">
        <v>92</v>
      </c>
      <c r="L10" s="69">
        <v>0.61333333333333329</v>
      </c>
      <c r="M10" s="85">
        <v>57</v>
      </c>
      <c r="N10" s="70">
        <v>0.61956521739130432</v>
      </c>
      <c r="O10" s="71">
        <v>0.61403508771929816</v>
      </c>
    </row>
    <row r="11" spans="2:15">
      <c r="B11" s="74"/>
      <c r="C11" s="75" t="s">
        <v>12</v>
      </c>
      <c r="D11" s="86">
        <v>6</v>
      </c>
      <c r="E11" s="77">
        <v>0.11538461538461539</v>
      </c>
      <c r="F11" s="87">
        <v>7</v>
      </c>
      <c r="G11" s="88">
        <v>0.22580645161290322</v>
      </c>
      <c r="H11" s="79">
        <v>-0.1428571428571429</v>
      </c>
      <c r="I11" s="87">
        <v>2</v>
      </c>
      <c r="J11" s="89">
        <v>2</v>
      </c>
      <c r="K11" s="86">
        <v>24</v>
      </c>
      <c r="L11" s="77">
        <v>0.16</v>
      </c>
      <c r="M11" s="87">
        <v>20</v>
      </c>
      <c r="N11" s="88">
        <v>0.21739130434782608</v>
      </c>
      <c r="O11" s="79">
        <v>0.19999999999999996</v>
      </c>
    </row>
    <row r="12" spans="2:15">
      <c r="B12" s="74"/>
      <c r="C12" s="75" t="s">
        <v>17</v>
      </c>
      <c r="D12" s="86">
        <v>4</v>
      </c>
      <c r="E12" s="77">
        <v>7.6923076923076927E-2</v>
      </c>
      <c r="F12" s="87">
        <v>0</v>
      </c>
      <c r="G12" s="88">
        <v>0</v>
      </c>
      <c r="H12" s="79"/>
      <c r="I12" s="87">
        <v>3</v>
      </c>
      <c r="J12" s="89">
        <v>0.33333333333333326</v>
      </c>
      <c r="K12" s="86">
        <v>9</v>
      </c>
      <c r="L12" s="77">
        <v>0.06</v>
      </c>
      <c r="M12" s="87">
        <v>5</v>
      </c>
      <c r="N12" s="88">
        <v>5.434782608695652E-2</v>
      </c>
      <c r="O12" s="79">
        <v>0.8</v>
      </c>
    </row>
    <row r="13" spans="2:15">
      <c r="B13" s="74"/>
      <c r="C13" s="75" t="s">
        <v>73</v>
      </c>
      <c r="D13" s="86">
        <v>3</v>
      </c>
      <c r="E13" s="77">
        <v>5.7692307692307696E-2</v>
      </c>
      <c r="F13" s="87">
        <v>0</v>
      </c>
      <c r="G13" s="88">
        <v>0</v>
      </c>
      <c r="H13" s="79"/>
      <c r="I13" s="87">
        <v>0</v>
      </c>
      <c r="J13" s="89"/>
      <c r="K13" s="86">
        <v>5</v>
      </c>
      <c r="L13" s="77">
        <v>3.3333333333333333E-2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0</v>
      </c>
      <c r="E14" s="77">
        <v>0</v>
      </c>
      <c r="F14" s="87">
        <v>2</v>
      </c>
      <c r="G14" s="88">
        <v>6.4516129032258063E-2</v>
      </c>
      <c r="H14" s="79">
        <v>-1</v>
      </c>
      <c r="I14" s="87">
        <v>2</v>
      </c>
      <c r="J14" s="89">
        <v>-1</v>
      </c>
      <c r="K14" s="86">
        <v>4</v>
      </c>
      <c r="L14" s="77">
        <v>2.6666666666666668E-2</v>
      </c>
      <c r="M14" s="87">
        <v>4</v>
      </c>
      <c r="N14" s="88">
        <v>4.3478260869565216E-2</v>
      </c>
      <c r="O14" s="79">
        <v>0</v>
      </c>
    </row>
    <row r="15" spans="2:15">
      <c r="B15" s="74"/>
      <c r="C15" s="75" t="s">
        <v>92</v>
      </c>
      <c r="D15" s="86">
        <v>2</v>
      </c>
      <c r="E15" s="77">
        <v>3.8461538461538464E-2</v>
      </c>
      <c r="F15" s="87">
        <v>0</v>
      </c>
      <c r="G15" s="88">
        <v>0</v>
      </c>
      <c r="H15" s="79"/>
      <c r="I15" s="87">
        <v>0</v>
      </c>
      <c r="J15" s="89"/>
      <c r="K15" s="86">
        <v>3</v>
      </c>
      <c r="L15" s="77">
        <v>0.02</v>
      </c>
      <c r="M15" s="87">
        <v>0</v>
      </c>
      <c r="N15" s="88">
        <v>0</v>
      </c>
      <c r="O15" s="79"/>
    </row>
    <row r="16" spans="2:15">
      <c r="B16" s="74"/>
      <c r="C16" s="75" t="s">
        <v>75</v>
      </c>
      <c r="D16" s="86">
        <v>2</v>
      </c>
      <c r="E16" s="77">
        <v>3.8461538461538464E-2</v>
      </c>
      <c r="F16" s="87">
        <v>0</v>
      </c>
      <c r="G16" s="88">
        <v>0</v>
      </c>
      <c r="H16" s="79"/>
      <c r="I16" s="87">
        <v>1</v>
      </c>
      <c r="J16" s="89">
        <v>1</v>
      </c>
      <c r="K16" s="86">
        <v>3</v>
      </c>
      <c r="L16" s="77">
        <v>0.02</v>
      </c>
      <c r="M16" s="87">
        <v>0</v>
      </c>
      <c r="N16" s="88">
        <v>0</v>
      </c>
      <c r="O16" s="79"/>
    </row>
    <row r="17" spans="2:16">
      <c r="B17" s="126"/>
      <c r="C17" s="90" t="s">
        <v>30</v>
      </c>
      <c r="D17" s="91">
        <v>4</v>
      </c>
      <c r="E17" s="92">
        <v>7.6923076923076927E-2</v>
      </c>
      <c r="F17" s="91">
        <v>3</v>
      </c>
      <c r="G17" s="92">
        <v>9.6774193548387094E-2</v>
      </c>
      <c r="H17" s="93">
        <v>0.33333333333333326</v>
      </c>
      <c r="I17" s="91">
        <v>1</v>
      </c>
      <c r="J17" s="92">
        <v>2.564102564102564E-2</v>
      </c>
      <c r="K17" s="91">
        <v>10</v>
      </c>
      <c r="L17" s="92">
        <v>6.6666666666666666E-2</v>
      </c>
      <c r="M17" s="91">
        <v>6</v>
      </c>
      <c r="N17" s="92">
        <v>6.5217391304347824E-2</v>
      </c>
      <c r="O17" s="94">
        <v>0.66666666666666674</v>
      </c>
    </row>
    <row r="18" spans="2:16">
      <c r="B18" s="25" t="s">
        <v>38</v>
      </c>
      <c r="C18" s="95" t="s">
        <v>31</v>
      </c>
      <c r="D18" s="38">
        <v>52</v>
      </c>
      <c r="E18" s="18">
        <v>1</v>
      </c>
      <c r="F18" s="38">
        <v>31</v>
      </c>
      <c r="G18" s="18">
        <v>1</v>
      </c>
      <c r="H18" s="19">
        <v>0.67741935483870974</v>
      </c>
      <c r="I18" s="38">
        <v>39</v>
      </c>
      <c r="J18" s="20">
        <v>0.33333333333333326</v>
      </c>
      <c r="K18" s="38">
        <v>150</v>
      </c>
      <c r="L18" s="18">
        <v>1</v>
      </c>
      <c r="M18" s="38">
        <v>92</v>
      </c>
      <c r="N18" s="20">
        <v>1</v>
      </c>
      <c r="O18" s="22">
        <v>0.63043478260869557</v>
      </c>
    </row>
    <row r="19" spans="2:16">
      <c r="B19" s="74"/>
      <c r="C19" s="67" t="s">
        <v>3</v>
      </c>
      <c r="D19" s="84">
        <v>968</v>
      </c>
      <c r="E19" s="69">
        <v>0.3110539845758355</v>
      </c>
      <c r="F19" s="85">
        <v>208</v>
      </c>
      <c r="G19" s="70">
        <v>0.2318840579710145</v>
      </c>
      <c r="H19" s="71">
        <v>3.6538461538461542</v>
      </c>
      <c r="I19" s="85">
        <v>737</v>
      </c>
      <c r="J19" s="73">
        <v>0.31343283582089554</v>
      </c>
      <c r="K19" s="84">
        <v>2783</v>
      </c>
      <c r="L19" s="69">
        <v>0.26603575184016826</v>
      </c>
      <c r="M19" s="85">
        <v>1282</v>
      </c>
      <c r="N19" s="70">
        <v>0.23136617939000181</v>
      </c>
      <c r="O19" s="71">
        <v>1.1708268330733231</v>
      </c>
    </row>
    <row r="20" spans="2:16">
      <c r="B20" s="74"/>
      <c r="C20" s="75" t="s">
        <v>10</v>
      </c>
      <c r="D20" s="86">
        <v>531</v>
      </c>
      <c r="E20" s="77">
        <v>0.17062982005141389</v>
      </c>
      <c r="F20" s="87">
        <v>128</v>
      </c>
      <c r="G20" s="88">
        <v>0.14269788182831661</v>
      </c>
      <c r="H20" s="79">
        <v>3.1484375</v>
      </c>
      <c r="I20" s="87">
        <v>602</v>
      </c>
      <c r="J20" s="89">
        <v>-0.11794019933554822</v>
      </c>
      <c r="K20" s="86">
        <v>1897</v>
      </c>
      <c r="L20" s="77">
        <v>0.18134021604053149</v>
      </c>
      <c r="M20" s="87">
        <v>896</v>
      </c>
      <c r="N20" s="88">
        <v>0.16170366359862839</v>
      </c>
      <c r="O20" s="79">
        <v>1.1171875</v>
      </c>
    </row>
    <row r="21" spans="2:16">
      <c r="B21" s="74"/>
      <c r="C21" s="75" t="s">
        <v>8</v>
      </c>
      <c r="D21" s="86">
        <v>305</v>
      </c>
      <c r="E21" s="77">
        <v>9.8007712082262208E-2</v>
      </c>
      <c r="F21" s="87">
        <v>113</v>
      </c>
      <c r="G21" s="88">
        <v>0.12597547380156077</v>
      </c>
      <c r="H21" s="79">
        <v>1.6991150442477876</v>
      </c>
      <c r="I21" s="87">
        <v>480</v>
      </c>
      <c r="J21" s="89">
        <v>-0.36458333333333337</v>
      </c>
      <c r="K21" s="86">
        <v>1625</v>
      </c>
      <c r="L21" s="77">
        <v>0.15533887773635408</v>
      </c>
      <c r="M21" s="87">
        <v>965</v>
      </c>
      <c r="N21" s="88">
        <v>0.17415628947843351</v>
      </c>
      <c r="O21" s="79">
        <v>0.68393782383419688</v>
      </c>
    </row>
    <row r="22" spans="2:16">
      <c r="B22" s="74"/>
      <c r="C22" s="75" t="s">
        <v>9</v>
      </c>
      <c r="D22" s="86">
        <v>500</v>
      </c>
      <c r="E22" s="77">
        <v>0.16066838046272494</v>
      </c>
      <c r="F22" s="87">
        <v>122</v>
      </c>
      <c r="G22" s="88">
        <v>0.13600891861761427</v>
      </c>
      <c r="H22" s="79">
        <v>3.0983606557377046</v>
      </c>
      <c r="I22" s="87">
        <v>515</v>
      </c>
      <c r="J22" s="89">
        <v>-2.9126213592232997E-2</v>
      </c>
      <c r="K22" s="86">
        <v>1512</v>
      </c>
      <c r="L22" s="77">
        <v>0.14453685116145684</v>
      </c>
      <c r="M22" s="87">
        <v>709</v>
      </c>
      <c r="N22" s="88">
        <v>0.12795524273596823</v>
      </c>
      <c r="O22" s="79">
        <v>1.1325811001410435</v>
      </c>
    </row>
    <row r="23" spans="2:16">
      <c r="B23" s="116"/>
      <c r="C23" s="75" t="s">
        <v>4</v>
      </c>
      <c r="D23" s="86">
        <v>452</v>
      </c>
      <c r="E23" s="77">
        <v>0.14524421593830333</v>
      </c>
      <c r="F23" s="87">
        <v>132</v>
      </c>
      <c r="G23" s="88">
        <v>0.14715719063545152</v>
      </c>
      <c r="H23" s="79">
        <v>2.4242424242424243</v>
      </c>
      <c r="I23" s="87">
        <v>451</v>
      </c>
      <c r="J23" s="89">
        <v>2.2172949002217113E-3</v>
      </c>
      <c r="K23" s="86">
        <v>1473</v>
      </c>
      <c r="L23" s="77">
        <v>0.14080871809578435</v>
      </c>
      <c r="M23" s="87">
        <v>907</v>
      </c>
      <c r="N23" s="88">
        <v>0.16368886482584372</v>
      </c>
      <c r="O23" s="79">
        <v>0.6240352811466372</v>
      </c>
    </row>
    <row r="24" spans="2:16">
      <c r="B24" s="74"/>
      <c r="C24" s="75" t="s">
        <v>12</v>
      </c>
      <c r="D24" s="86">
        <v>211</v>
      </c>
      <c r="E24" s="77">
        <v>6.7802056555269927E-2</v>
      </c>
      <c r="F24" s="87">
        <v>142</v>
      </c>
      <c r="G24" s="88">
        <v>0.15830546265328874</v>
      </c>
      <c r="H24" s="79">
        <v>0.4859154929577465</v>
      </c>
      <c r="I24" s="87">
        <v>227</v>
      </c>
      <c r="J24" s="89">
        <v>-7.0484581497797349E-2</v>
      </c>
      <c r="K24" s="86">
        <v>651</v>
      </c>
      <c r="L24" s="77">
        <v>6.2231144250071695E-2</v>
      </c>
      <c r="M24" s="87">
        <v>453</v>
      </c>
      <c r="N24" s="88">
        <v>8.1754195993502976E-2</v>
      </c>
      <c r="O24" s="79">
        <v>0.4370860927152318</v>
      </c>
    </row>
    <row r="25" spans="2:16">
      <c r="B25" s="74"/>
      <c r="C25" s="75" t="s">
        <v>11</v>
      </c>
      <c r="D25" s="86">
        <v>92</v>
      </c>
      <c r="E25" s="77">
        <v>2.9562982005141389E-2</v>
      </c>
      <c r="F25" s="87">
        <v>43</v>
      </c>
      <c r="G25" s="88">
        <v>4.7937569676700112E-2</v>
      </c>
      <c r="H25" s="79">
        <v>1.13953488372093</v>
      </c>
      <c r="I25" s="87">
        <v>134</v>
      </c>
      <c r="J25" s="89">
        <v>-0.31343283582089554</v>
      </c>
      <c r="K25" s="86">
        <v>377</v>
      </c>
      <c r="L25" s="77">
        <v>3.6038619634834144E-2</v>
      </c>
      <c r="M25" s="87">
        <v>266</v>
      </c>
      <c r="N25" s="88">
        <v>4.8005775130842809E-2</v>
      </c>
      <c r="O25" s="79">
        <v>0.41729323308270683</v>
      </c>
    </row>
    <row r="26" spans="2:16">
      <c r="B26" s="74"/>
      <c r="C26" s="75" t="s">
        <v>66</v>
      </c>
      <c r="D26" s="86">
        <v>40</v>
      </c>
      <c r="E26" s="77">
        <v>1.2853470437017995E-2</v>
      </c>
      <c r="F26" s="87">
        <v>2</v>
      </c>
      <c r="G26" s="88">
        <v>2.229654403567447E-3</v>
      </c>
      <c r="H26" s="79">
        <v>19</v>
      </c>
      <c r="I26" s="87">
        <v>22</v>
      </c>
      <c r="J26" s="89">
        <v>0.81818181818181812</v>
      </c>
      <c r="K26" s="86">
        <v>99</v>
      </c>
      <c r="L26" s="77">
        <v>9.4637223974763408E-3</v>
      </c>
      <c r="M26" s="87">
        <v>16</v>
      </c>
      <c r="N26" s="88">
        <v>2.8875654214040787E-3</v>
      </c>
      <c r="O26" s="79">
        <v>5.1875</v>
      </c>
    </row>
    <row r="27" spans="2:16">
      <c r="B27" s="133"/>
      <c r="C27" s="90" t="s">
        <v>30</v>
      </c>
      <c r="D27" s="102">
        <f>+D28-SUM(D19:D26)</f>
        <v>13</v>
      </c>
      <c r="E27" s="92">
        <f>+E28-SUM(E19:E26)</f>
        <v>4.1773778920307647E-3</v>
      </c>
      <c r="F27" s="102">
        <f>+F28-SUM(F19:F26)</f>
        <v>7</v>
      </c>
      <c r="G27" s="92">
        <f>+G28-SUM(G19:G26)</f>
        <v>7.8037904124859114E-3</v>
      </c>
      <c r="H27" s="93">
        <f>+D27/F27-1</f>
        <v>0.85714285714285721</v>
      </c>
      <c r="I27" s="91">
        <f>+I28-SUM(I20:I26)</f>
        <v>742</v>
      </c>
      <c r="J27" s="92">
        <f>+D27/I27-1</f>
        <v>-0.98247978436657679</v>
      </c>
      <c r="K27" s="102">
        <f>+K28-SUM(K19:K26)</f>
        <v>44</v>
      </c>
      <c r="L27" s="92">
        <f>+L28-SUM(L19:L26)</f>
        <v>4.2060988433226809E-3</v>
      </c>
      <c r="M27" s="102">
        <f>+M28-SUM(M19:M26)</f>
        <v>47</v>
      </c>
      <c r="N27" s="92">
        <f>+N28-SUM(N19:N26)</f>
        <v>8.4822234253744133E-3</v>
      </c>
      <c r="O27" s="93">
        <f>+K27/M27-1</f>
        <v>-6.3829787234042534E-2</v>
      </c>
    </row>
    <row r="28" spans="2:16">
      <c r="B28" s="25" t="s">
        <v>39</v>
      </c>
      <c r="C28" s="95" t="s">
        <v>31</v>
      </c>
      <c r="D28" s="38">
        <v>3112</v>
      </c>
      <c r="E28" s="18">
        <v>1</v>
      </c>
      <c r="F28" s="38">
        <v>897</v>
      </c>
      <c r="G28" s="18">
        <v>1</v>
      </c>
      <c r="H28" s="19">
        <v>2.4693422519509478</v>
      </c>
      <c r="I28" s="38">
        <v>3173</v>
      </c>
      <c r="J28" s="20">
        <v>-1.9224708477781238E-2</v>
      </c>
      <c r="K28" s="38">
        <v>10461</v>
      </c>
      <c r="L28" s="18">
        <v>1</v>
      </c>
      <c r="M28" s="38">
        <v>5541</v>
      </c>
      <c r="N28" s="20">
        <v>1</v>
      </c>
      <c r="O28" s="22">
        <v>0.8879263670817541</v>
      </c>
    </row>
    <row r="29" spans="2:16">
      <c r="B29" s="25" t="s">
        <v>53</v>
      </c>
      <c r="C29" s="95" t="s">
        <v>31</v>
      </c>
      <c r="D29" s="96">
        <v>2</v>
      </c>
      <c r="E29" s="18">
        <v>1</v>
      </c>
      <c r="F29" s="96">
        <v>0</v>
      </c>
      <c r="G29" s="18">
        <v>1</v>
      </c>
      <c r="H29" s="19"/>
      <c r="I29" s="96">
        <v>1</v>
      </c>
      <c r="J29" s="18">
        <v>1</v>
      </c>
      <c r="K29" s="96">
        <v>23</v>
      </c>
      <c r="L29" s="18">
        <v>1</v>
      </c>
      <c r="M29" s="96">
        <v>5</v>
      </c>
      <c r="N29" s="18">
        <v>1</v>
      </c>
      <c r="O29" s="22">
        <v>3.5999999999999996</v>
      </c>
      <c r="P29" s="28"/>
    </row>
    <row r="30" spans="2:16">
      <c r="B30" s="26"/>
      <c r="C30" s="99" t="s">
        <v>31</v>
      </c>
      <c r="D30" s="39">
        <v>3166</v>
      </c>
      <c r="E30" s="13">
        <v>1</v>
      </c>
      <c r="F30" s="39">
        <v>928</v>
      </c>
      <c r="G30" s="13">
        <v>1</v>
      </c>
      <c r="H30" s="14">
        <v>2.4116379310344827</v>
      </c>
      <c r="I30" s="39">
        <v>3213</v>
      </c>
      <c r="J30" s="15">
        <v>-1.4628073451602885E-2</v>
      </c>
      <c r="K30" s="39">
        <v>10634</v>
      </c>
      <c r="L30" s="13">
        <v>1</v>
      </c>
      <c r="M30" s="39">
        <v>5638</v>
      </c>
      <c r="N30" s="13">
        <v>1</v>
      </c>
      <c r="O30" s="23">
        <v>0.88612983327421069</v>
      </c>
      <c r="P30" s="28"/>
    </row>
    <row r="31" spans="2:16" ht="14.45" customHeight="1">
      <c r="B31" s="144" t="s">
        <v>76</v>
      </c>
      <c r="C31" s="146"/>
      <c r="D31" s="144"/>
      <c r="E31" s="144"/>
      <c r="F31" s="144"/>
      <c r="G31" s="144"/>
    </row>
    <row r="32" spans="2:16">
      <c r="B32" s="147" t="s">
        <v>77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211" t="s">
        <v>40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4"/>
    </row>
    <row r="36" spans="2:15">
      <c r="B36" s="212" t="s">
        <v>41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9" t="s">
        <v>37</v>
      </c>
    </row>
    <row r="37" spans="2:15" ht="14.45" customHeight="1">
      <c r="B37" s="199" t="s">
        <v>22</v>
      </c>
      <c r="C37" s="199" t="s">
        <v>1</v>
      </c>
      <c r="D37" s="201" t="s">
        <v>86</v>
      </c>
      <c r="E37" s="202"/>
      <c r="F37" s="202"/>
      <c r="G37" s="202"/>
      <c r="H37" s="203"/>
      <c r="I37" s="202" t="s">
        <v>82</v>
      </c>
      <c r="J37" s="202"/>
      <c r="K37" s="201" t="s">
        <v>87</v>
      </c>
      <c r="L37" s="202"/>
      <c r="M37" s="202"/>
      <c r="N37" s="202"/>
      <c r="O37" s="203"/>
    </row>
    <row r="38" spans="2:15" ht="14.45" customHeight="1">
      <c r="B38" s="200"/>
      <c r="C38" s="200"/>
      <c r="D38" s="213" t="s">
        <v>88</v>
      </c>
      <c r="E38" s="214"/>
      <c r="F38" s="214"/>
      <c r="G38" s="214"/>
      <c r="H38" s="215"/>
      <c r="I38" s="214" t="s">
        <v>83</v>
      </c>
      <c r="J38" s="214"/>
      <c r="K38" s="213" t="s">
        <v>89</v>
      </c>
      <c r="L38" s="214"/>
      <c r="M38" s="214"/>
      <c r="N38" s="214"/>
      <c r="O38" s="215"/>
    </row>
    <row r="39" spans="2:15" ht="14.45" customHeight="1">
      <c r="B39" s="200"/>
      <c r="C39" s="216"/>
      <c r="D39" s="195">
        <v>2021</v>
      </c>
      <c r="E39" s="196"/>
      <c r="F39" s="204">
        <v>2020</v>
      </c>
      <c r="G39" s="204"/>
      <c r="H39" s="206" t="s">
        <v>23</v>
      </c>
      <c r="I39" s="208">
        <v>2021</v>
      </c>
      <c r="J39" s="195" t="s">
        <v>90</v>
      </c>
      <c r="K39" s="195">
        <v>2021</v>
      </c>
      <c r="L39" s="196"/>
      <c r="M39" s="204">
        <v>2020</v>
      </c>
      <c r="N39" s="196"/>
      <c r="O39" s="186" t="s">
        <v>23</v>
      </c>
    </row>
    <row r="40" spans="2:15" ht="14.45" customHeight="1">
      <c r="B40" s="187" t="s">
        <v>22</v>
      </c>
      <c r="C40" s="217" t="s">
        <v>25</v>
      </c>
      <c r="D40" s="197"/>
      <c r="E40" s="198"/>
      <c r="F40" s="205"/>
      <c r="G40" s="205"/>
      <c r="H40" s="207"/>
      <c r="I40" s="209"/>
      <c r="J40" s="210"/>
      <c r="K40" s="197"/>
      <c r="L40" s="198"/>
      <c r="M40" s="205"/>
      <c r="N40" s="198"/>
      <c r="O40" s="186"/>
    </row>
    <row r="41" spans="2:15" ht="14.45" customHeight="1">
      <c r="B41" s="187"/>
      <c r="C41" s="217"/>
      <c r="D41" s="177" t="s">
        <v>26</v>
      </c>
      <c r="E41" s="173" t="s">
        <v>2</v>
      </c>
      <c r="F41" s="176" t="s">
        <v>26</v>
      </c>
      <c r="G41" s="56" t="s">
        <v>2</v>
      </c>
      <c r="H41" s="189" t="s">
        <v>27</v>
      </c>
      <c r="I41" s="57" t="s">
        <v>26</v>
      </c>
      <c r="J41" s="191" t="s">
        <v>91</v>
      </c>
      <c r="K41" s="177" t="s">
        <v>26</v>
      </c>
      <c r="L41" s="55" t="s">
        <v>2</v>
      </c>
      <c r="M41" s="176" t="s">
        <v>26</v>
      </c>
      <c r="N41" s="55" t="s">
        <v>2</v>
      </c>
      <c r="O41" s="193" t="s">
        <v>27</v>
      </c>
    </row>
    <row r="42" spans="2:15" ht="14.45" customHeight="1">
      <c r="B42" s="188"/>
      <c r="C42" s="218"/>
      <c r="D42" s="174" t="s">
        <v>28</v>
      </c>
      <c r="E42" s="175" t="s">
        <v>29</v>
      </c>
      <c r="F42" s="53" t="s">
        <v>28</v>
      </c>
      <c r="G42" s="54" t="s">
        <v>29</v>
      </c>
      <c r="H42" s="190"/>
      <c r="I42" s="58" t="s">
        <v>28</v>
      </c>
      <c r="J42" s="192"/>
      <c r="K42" s="174" t="s">
        <v>28</v>
      </c>
      <c r="L42" s="175" t="s">
        <v>29</v>
      </c>
      <c r="M42" s="53" t="s">
        <v>28</v>
      </c>
      <c r="N42" s="175" t="s">
        <v>29</v>
      </c>
      <c r="O42" s="194"/>
    </row>
    <row r="43" spans="2:15">
      <c r="B43" s="25" t="s">
        <v>38</v>
      </c>
      <c r="C43" s="95" t="s">
        <v>31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860</v>
      </c>
      <c r="E44" s="69">
        <v>0.33712269698157588</v>
      </c>
      <c r="F44" s="85">
        <v>151</v>
      </c>
      <c r="G44" s="70">
        <v>0.31327800829875518</v>
      </c>
      <c r="H44" s="71">
        <v>4.6953642384105958</v>
      </c>
      <c r="I44" s="85">
        <v>635</v>
      </c>
      <c r="J44" s="73">
        <v>0.35433070866141736</v>
      </c>
      <c r="K44" s="84">
        <v>2456</v>
      </c>
      <c r="L44" s="69">
        <v>0.29558310265976651</v>
      </c>
      <c r="M44" s="85">
        <v>1068</v>
      </c>
      <c r="N44" s="70">
        <v>0.27106598984771574</v>
      </c>
      <c r="O44" s="71">
        <v>1.2996254681647939</v>
      </c>
    </row>
    <row r="45" spans="2:15">
      <c r="B45" s="74"/>
      <c r="C45" s="75" t="s">
        <v>10</v>
      </c>
      <c r="D45" s="86">
        <v>457</v>
      </c>
      <c r="E45" s="77">
        <v>0.17914543316346532</v>
      </c>
      <c r="F45" s="87">
        <v>69</v>
      </c>
      <c r="G45" s="88">
        <v>0.14315352697095435</v>
      </c>
      <c r="H45" s="79">
        <v>5.6231884057971016</v>
      </c>
      <c r="I45" s="87">
        <v>490</v>
      </c>
      <c r="J45" s="89">
        <v>-6.7346938775510234E-2</v>
      </c>
      <c r="K45" s="86">
        <v>1573</v>
      </c>
      <c r="L45" s="77">
        <v>0.18931279335660128</v>
      </c>
      <c r="M45" s="87">
        <v>679</v>
      </c>
      <c r="N45" s="88">
        <v>0.17233502538071066</v>
      </c>
      <c r="O45" s="79">
        <v>1.3166421207658323</v>
      </c>
    </row>
    <row r="46" spans="2:15" ht="15" customHeight="1">
      <c r="B46" s="74"/>
      <c r="C46" s="75" t="s">
        <v>8</v>
      </c>
      <c r="D46" s="86">
        <v>270</v>
      </c>
      <c r="E46" s="77">
        <v>0.10584084672677381</v>
      </c>
      <c r="F46" s="87">
        <v>58</v>
      </c>
      <c r="G46" s="88">
        <v>0.12033195020746888</v>
      </c>
      <c r="H46" s="79">
        <v>3.6551724137931032</v>
      </c>
      <c r="I46" s="87">
        <v>384</v>
      </c>
      <c r="J46" s="89">
        <v>-0.296875</v>
      </c>
      <c r="K46" s="86">
        <v>1392</v>
      </c>
      <c r="L46" s="77">
        <v>0.16752918522084487</v>
      </c>
      <c r="M46" s="87">
        <v>791</v>
      </c>
      <c r="N46" s="88">
        <v>0.20076142131979696</v>
      </c>
      <c r="O46" s="79">
        <v>0.75979772439949422</v>
      </c>
    </row>
    <row r="47" spans="2:15">
      <c r="B47" s="74"/>
      <c r="C47" s="75" t="s">
        <v>9</v>
      </c>
      <c r="D47" s="86">
        <v>411</v>
      </c>
      <c r="E47" s="77">
        <v>0.16111328890631124</v>
      </c>
      <c r="F47" s="87">
        <v>73</v>
      </c>
      <c r="G47" s="88">
        <v>0.15145228215767634</v>
      </c>
      <c r="H47" s="79">
        <v>4.6301369863013697</v>
      </c>
      <c r="I47" s="87">
        <v>386</v>
      </c>
      <c r="J47" s="89">
        <v>6.476683937823835E-2</v>
      </c>
      <c r="K47" s="86">
        <v>1142</v>
      </c>
      <c r="L47" s="77">
        <v>0.13744132867974485</v>
      </c>
      <c r="M47" s="87">
        <v>454</v>
      </c>
      <c r="N47" s="88">
        <v>0.11522842639593908</v>
      </c>
      <c r="O47" s="79">
        <v>1.515418502202643</v>
      </c>
    </row>
    <row r="48" spans="2:15" ht="15" customHeight="1">
      <c r="B48" s="116"/>
      <c r="C48" s="75" t="s">
        <v>4</v>
      </c>
      <c r="D48" s="86">
        <v>344</v>
      </c>
      <c r="E48" s="77">
        <v>0.13484907879263033</v>
      </c>
      <c r="F48" s="87">
        <v>59</v>
      </c>
      <c r="G48" s="88">
        <v>0.12240663900414937</v>
      </c>
      <c r="H48" s="79">
        <v>4.8305084745762707</v>
      </c>
      <c r="I48" s="87">
        <v>325</v>
      </c>
      <c r="J48" s="89">
        <v>5.8461538461538565E-2</v>
      </c>
      <c r="K48" s="86">
        <v>1056</v>
      </c>
      <c r="L48" s="77">
        <v>0.12709110602960644</v>
      </c>
      <c r="M48" s="87">
        <v>576</v>
      </c>
      <c r="N48" s="88">
        <v>0.14619289340101524</v>
      </c>
      <c r="O48" s="79">
        <v>0.83333333333333326</v>
      </c>
    </row>
    <row r="49" spans="2:15">
      <c r="B49" s="74"/>
      <c r="C49" s="75" t="s">
        <v>12</v>
      </c>
      <c r="D49" s="86">
        <v>113</v>
      </c>
      <c r="E49" s="77">
        <v>4.429635437083497E-2</v>
      </c>
      <c r="F49" s="87">
        <v>48</v>
      </c>
      <c r="G49" s="88">
        <v>9.9585062240663894E-2</v>
      </c>
      <c r="H49" s="79">
        <v>1.3541666666666665</v>
      </c>
      <c r="I49" s="87">
        <v>137</v>
      </c>
      <c r="J49" s="89">
        <v>-0.17518248175182483</v>
      </c>
      <c r="K49" s="86">
        <v>333</v>
      </c>
      <c r="L49" s="77">
        <v>4.0077024912745216E-2</v>
      </c>
      <c r="M49" s="87">
        <v>151</v>
      </c>
      <c r="N49" s="88">
        <v>3.83248730964467E-2</v>
      </c>
      <c r="O49" s="79">
        <v>1.2052980132450331</v>
      </c>
    </row>
    <row r="50" spans="2:15">
      <c r="B50" s="74"/>
      <c r="C50" s="75" t="s">
        <v>11</v>
      </c>
      <c r="D50" s="86">
        <v>56</v>
      </c>
      <c r="E50" s="77">
        <v>2.1952175617404941E-2</v>
      </c>
      <c r="F50" s="87">
        <v>22</v>
      </c>
      <c r="G50" s="88">
        <v>4.5643153526970952E-2</v>
      </c>
      <c r="H50" s="79">
        <v>1.5454545454545454</v>
      </c>
      <c r="I50" s="87">
        <v>95</v>
      </c>
      <c r="J50" s="89">
        <v>-0.41052631578947374</v>
      </c>
      <c r="K50" s="86">
        <v>258</v>
      </c>
      <c r="L50" s="77">
        <v>3.1050667950415212E-2</v>
      </c>
      <c r="M50" s="87">
        <v>200</v>
      </c>
      <c r="N50" s="88">
        <v>5.0761421319796954E-2</v>
      </c>
      <c r="O50" s="79">
        <v>0.29000000000000004</v>
      </c>
    </row>
    <row r="51" spans="2:15">
      <c r="B51" s="74"/>
      <c r="C51" s="75" t="s">
        <v>66</v>
      </c>
      <c r="D51" s="86">
        <v>40</v>
      </c>
      <c r="E51" s="77">
        <v>1.5680125441003528E-2</v>
      </c>
      <c r="F51" s="87">
        <v>2</v>
      </c>
      <c r="G51" s="88">
        <v>4.1493775933609959E-3</v>
      </c>
      <c r="H51" s="79">
        <v>19</v>
      </c>
      <c r="I51" s="87">
        <v>22</v>
      </c>
      <c r="J51" s="89">
        <v>0.81818181818181812</v>
      </c>
      <c r="K51" s="86">
        <v>99</v>
      </c>
      <c r="L51" s="77">
        <v>1.1914791190275605E-2</v>
      </c>
      <c r="M51" s="87">
        <v>16</v>
      </c>
      <c r="N51" s="88">
        <v>4.0609137055837565E-3</v>
      </c>
      <c r="O51" s="79">
        <v>5.1875</v>
      </c>
    </row>
    <row r="52" spans="2:15">
      <c r="B52" s="133"/>
      <c r="C52" s="90" t="s">
        <v>30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1.2690355329949238E-3</v>
      </c>
      <c r="O52" s="94">
        <v>-1</v>
      </c>
    </row>
    <row r="53" spans="2:15">
      <c r="B53" s="25" t="s">
        <v>39</v>
      </c>
      <c r="C53" s="95" t="s">
        <v>31</v>
      </c>
      <c r="D53" s="38">
        <v>2551</v>
      </c>
      <c r="E53" s="18">
        <v>1</v>
      </c>
      <c r="F53" s="38">
        <v>482</v>
      </c>
      <c r="G53" s="18">
        <v>1</v>
      </c>
      <c r="H53" s="19">
        <v>4.2925311203319501</v>
      </c>
      <c r="I53" s="38">
        <v>2474</v>
      </c>
      <c r="J53" s="20">
        <v>3.1123686337914291E-2</v>
      </c>
      <c r="K53" s="38">
        <v>8309</v>
      </c>
      <c r="L53" s="18">
        <v>1</v>
      </c>
      <c r="M53" s="38">
        <v>3940</v>
      </c>
      <c r="N53" s="20">
        <v>1</v>
      </c>
      <c r="O53" s="22">
        <v>1.1088832487309643</v>
      </c>
    </row>
    <row r="54" spans="2:15">
      <c r="B54" s="25" t="s">
        <v>53</v>
      </c>
      <c r="C54" s="95" t="s">
        <v>31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2551</v>
      </c>
      <c r="E55" s="13">
        <v>1</v>
      </c>
      <c r="F55" s="39">
        <v>482</v>
      </c>
      <c r="G55" s="13">
        <v>1</v>
      </c>
      <c r="H55" s="14">
        <v>4.2925311203319501</v>
      </c>
      <c r="I55" s="39">
        <v>2474</v>
      </c>
      <c r="J55" s="15">
        <v>3.1123686337914291E-2</v>
      </c>
      <c r="K55" s="39">
        <v>8309</v>
      </c>
      <c r="L55" s="13">
        <v>1</v>
      </c>
      <c r="M55" s="39">
        <v>3941</v>
      </c>
      <c r="N55" s="13">
        <v>1</v>
      </c>
      <c r="O55" s="23">
        <v>1.1083481349911191</v>
      </c>
    </row>
    <row r="56" spans="2:15">
      <c r="B56" s="144" t="s">
        <v>76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77</v>
      </c>
      <c r="C57" s="144"/>
      <c r="D57" s="144"/>
      <c r="E57" s="144"/>
      <c r="F57" s="144"/>
      <c r="G57" s="144"/>
    </row>
    <row r="59" spans="2:15">
      <c r="B59" s="219" t="s">
        <v>51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140"/>
    </row>
    <row r="60" spans="2:15">
      <c r="B60" s="220" t="s">
        <v>52</v>
      </c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141" t="s">
        <v>37</v>
      </c>
    </row>
    <row r="61" spans="2:15">
      <c r="B61" s="199" t="s">
        <v>22</v>
      </c>
      <c r="C61" s="199" t="s">
        <v>1</v>
      </c>
      <c r="D61" s="201" t="s">
        <v>86</v>
      </c>
      <c r="E61" s="202"/>
      <c r="F61" s="202"/>
      <c r="G61" s="202"/>
      <c r="H61" s="203"/>
      <c r="I61" s="202" t="s">
        <v>82</v>
      </c>
      <c r="J61" s="202"/>
      <c r="K61" s="201" t="s">
        <v>87</v>
      </c>
      <c r="L61" s="202"/>
      <c r="M61" s="202"/>
      <c r="N61" s="202"/>
      <c r="O61" s="203"/>
    </row>
    <row r="62" spans="2:15">
      <c r="B62" s="200"/>
      <c r="C62" s="200"/>
      <c r="D62" s="213" t="s">
        <v>88</v>
      </c>
      <c r="E62" s="214"/>
      <c r="F62" s="214"/>
      <c r="G62" s="214"/>
      <c r="H62" s="215"/>
      <c r="I62" s="214" t="s">
        <v>83</v>
      </c>
      <c r="J62" s="214"/>
      <c r="K62" s="213" t="s">
        <v>89</v>
      </c>
      <c r="L62" s="214"/>
      <c r="M62" s="214"/>
      <c r="N62" s="214"/>
      <c r="O62" s="215"/>
    </row>
    <row r="63" spans="2:15" ht="15" customHeight="1">
      <c r="B63" s="200"/>
      <c r="C63" s="200"/>
      <c r="D63" s="195">
        <v>2021</v>
      </c>
      <c r="E63" s="196"/>
      <c r="F63" s="204">
        <v>2020</v>
      </c>
      <c r="G63" s="204"/>
      <c r="H63" s="206" t="s">
        <v>23</v>
      </c>
      <c r="I63" s="208">
        <v>2021</v>
      </c>
      <c r="J63" s="195" t="s">
        <v>90</v>
      </c>
      <c r="K63" s="195">
        <v>2021</v>
      </c>
      <c r="L63" s="196"/>
      <c r="M63" s="204">
        <v>2020</v>
      </c>
      <c r="N63" s="196"/>
      <c r="O63" s="186" t="s">
        <v>23</v>
      </c>
    </row>
    <row r="64" spans="2:15">
      <c r="B64" s="187" t="s">
        <v>22</v>
      </c>
      <c r="C64" s="187" t="s">
        <v>25</v>
      </c>
      <c r="D64" s="197"/>
      <c r="E64" s="198"/>
      <c r="F64" s="205"/>
      <c r="G64" s="205"/>
      <c r="H64" s="207"/>
      <c r="I64" s="209"/>
      <c r="J64" s="210"/>
      <c r="K64" s="197"/>
      <c r="L64" s="198"/>
      <c r="M64" s="205"/>
      <c r="N64" s="198"/>
      <c r="O64" s="186"/>
    </row>
    <row r="65" spans="2:15" ht="15" customHeight="1">
      <c r="B65" s="187"/>
      <c r="C65" s="187"/>
      <c r="D65" s="177" t="s">
        <v>26</v>
      </c>
      <c r="E65" s="173" t="s">
        <v>2</v>
      </c>
      <c r="F65" s="176" t="s">
        <v>26</v>
      </c>
      <c r="G65" s="56" t="s">
        <v>2</v>
      </c>
      <c r="H65" s="189" t="s">
        <v>27</v>
      </c>
      <c r="I65" s="57" t="s">
        <v>26</v>
      </c>
      <c r="J65" s="191" t="s">
        <v>91</v>
      </c>
      <c r="K65" s="177" t="s">
        <v>26</v>
      </c>
      <c r="L65" s="55" t="s">
        <v>2</v>
      </c>
      <c r="M65" s="176" t="s">
        <v>26</v>
      </c>
      <c r="N65" s="55" t="s">
        <v>2</v>
      </c>
      <c r="O65" s="193" t="s">
        <v>27</v>
      </c>
    </row>
    <row r="66" spans="2:15" ht="25.5">
      <c r="B66" s="188"/>
      <c r="C66" s="188"/>
      <c r="D66" s="174" t="s">
        <v>28</v>
      </c>
      <c r="E66" s="175" t="s">
        <v>29</v>
      </c>
      <c r="F66" s="53" t="s">
        <v>28</v>
      </c>
      <c r="G66" s="54" t="s">
        <v>29</v>
      </c>
      <c r="H66" s="190"/>
      <c r="I66" s="58" t="s">
        <v>28</v>
      </c>
      <c r="J66" s="192"/>
      <c r="K66" s="174" t="s">
        <v>28</v>
      </c>
      <c r="L66" s="175" t="s">
        <v>29</v>
      </c>
      <c r="M66" s="53" t="s">
        <v>28</v>
      </c>
      <c r="N66" s="175" t="s">
        <v>29</v>
      </c>
      <c r="O66" s="194"/>
    </row>
    <row r="67" spans="2:15">
      <c r="B67" s="74"/>
      <c r="C67" s="67" t="s">
        <v>9</v>
      </c>
      <c r="D67" s="84">
        <v>120</v>
      </c>
      <c r="E67" s="69">
        <v>0.1951219512195122</v>
      </c>
      <c r="F67" s="85">
        <v>68</v>
      </c>
      <c r="G67" s="70">
        <v>0.15246636771300448</v>
      </c>
      <c r="H67" s="71">
        <v>0.76470588235294112</v>
      </c>
      <c r="I67" s="84">
        <v>159</v>
      </c>
      <c r="J67" s="73">
        <v>-0.24528301886792447</v>
      </c>
      <c r="K67" s="84">
        <v>462</v>
      </c>
      <c r="L67" s="69">
        <v>0.19870967741935483</v>
      </c>
      <c r="M67" s="85">
        <v>312</v>
      </c>
      <c r="N67" s="70">
        <v>0.18385385975250443</v>
      </c>
      <c r="O67" s="71">
        <v>0.48076923076923084</v>
      </c>
    </row>
    <row r="68" spans="2:15">
      <c r="B68" s="74"/>
      <c r="C68" s="75" t="s">
        <v>4</v>
      </c>
      <c r="D68" s="86">
        <v>110</v>
      </c>
      <c r="E68" s="77">
        <v>0.17886178861788618</v>
      </c>
      <c r="F68" s="87">
        <v>75</v>
      </c>
      <c r="G68" s="88">
        <v>0.16816143497757849</v>
      </c>
      <c r="H68" s="79">
        <v>0.46666666666666656</v>
      </c>
      <c r="I68" s="86">
        <v>129</v>
      </c>
      <c r="J68" s="89">
        <v>-0.1472868217054264</v>
      </c>
      <c r="K68" s="86">
        <v>443</v>
      </c>
      <c r="L68" s="77">
        <v>0.19053763440860216</v>
      </c>
      <c r="M68" s="87">
        <v>335</v>
      </c>
      <c r="N68" s="88">
        <v>0.19740718915733649</v>
      </c>
      <c r="O68" s="79">
        <v>0.32238805970149254</v>
      </c>
    </row>
    <row r="69" spans="2:15">
      <c r="B69" s="74"/>
      <c r="C69" s="75" t="s">
        <v>12</v>
      </c>
      <c r="D69" s="86">
        <v>104</v>
      </c>
      <c r="E69" s="77">
        <v>0.16910569105691056</v>
      </c>
      <c r="F69" s="87">
        <v>101</v>
      </c>
      <c r="G69" s="88">
        <v>0.226457399103139</v>
      </c>
      <c r="H69" s="79">
        <v>2.9702970297029729E-2</v>
      </c>
      <c r="I69" s="87">
        <v>92</v>
      </c>
      <c r="J69" s="89">
        <v>0.13043478260869557</v>
      </c>
      <c r="K69" s="86">
        <v>342</v>
      </c>
      <c r="L69" s="77">
        <v>0.14709677419354839</v>
      </c>
      <c r="M69" s="87">
        <v>322</v>
      </c>
      <c r="N69" s="88">
        <v>0.18974661166764878</v>
      </c>
      <c r="O69" s="79">
        <v>6.211180124223592E-2</v>
      </c>
    </row>
    <row r="70" spans="2:15">
      <c r="B70" s="74"/>
      <c r="C70" s="75" t="s">
        <v>3</v>
      </c>
      <c r="D70" s="86">
        <v>108</v>
      </c>
      <c r="E70" s="77">
        <v>0.17560975609756097</v>
      </c>
      <c r="F70" s="87">
        <v>57</v>
      </c>
      <c r="G70" s="88">
        <v>0.12780269058295965</v>
      </c>
      <c r="H70" s="79">
        <v>0.89473684210526305</v>
      </c>
      <c r="I70" s="87">
        <v>102</v>
      </c>
      <c r="J70" s="89">
        <v>5.8823529411764719E-2</v>
      </c>
      <c r="K70" s="86">
        <v>327</v>
      </c>
      <c r="L70" s="77">
        <v>0.14064516129032259</v>
      </c>
      <c r="M70" s="87">
        <v>217</v>
      </c>
      <c r="N70" s="88">
        <v>0.12787271655863289</v>
      </c>
      <c r="O70" s="79">
        <v>0.50691244239631339</v>
      </c>
    </row>
    <row r="71" spans="2:15">
      <c r="B71" s="116"/>
      <c r="C71" s="75" t="s">
        <v>10</v>
      </c>
      <c r="D71" s="86">
        <v>74</v>
      </c>
      <c r="E71" s="77">
        <v>0.12032520325203253</v>
      </c>
      <c r="F71" s="87">
        <v>59</v>
      </c>
      <c r="G71" s="88">
        <v>0.13228699551569506</v>
      </c>
      <c r="H71" s="79">
        <v>0.25423728813559321</v>
      </c>
      <c r="I71" s="87">
        <v>112</v>
      </c>
      <c r="J71" s="89">
        <v>-0.3392857142857143</v>
      </c>
      <c r="K71" s="86">
        <v>324</v>
      </c>
      <c r="L71" s="77">
        <v>0.13935483870967741</v>
      </c>
      <c r="M71" s="87">
        <v>217</v>
      </c>
      <c r="N71" s="88">
        <v>0.12787271655863289</v>
      </c>
      <c r="O71" s="79">
        <v>0.49308755760368661</v>
      </c>
    </row>
    <row r="72" spans="2:15">
      <c r="B72" s="74"/>
      <c r="C72" s="75" t="s">
        <v>8</v>
      </c>
      <c r="D72" s="86">
        <v>35</v>
      </c>
      <c r="E72" s="77">
        <v>5.6910569105691054E-2</v>
      </c>
      <c r="F72" s="87">
        <v>55</v>
      </c>
      <c r="G72" s="88">
        <v>0.12331838565022421</v>
      </c>
      <c r="H72" s="79">
        <v>-0.36363636363636365</v>
      </c>
      <c r="I72" s="87">
        <v>96</v>
      </c>
      <c r="J72" s="89">
        <v>-0.63541666666666674</v>
      </c>
      <c r="K72" s="86">
        <v>233</v>
      </c>
      <c r="L72" s="77">
        <v>0.10021505376344086</v>
      </c>
      <c r="M72" s="87">
        <v>174</v>
      </c>
      <c r="N72" s="88">
        <v>0.10253388332351208</v>
      </c>
      <c r="O72" s="79">
        <v>0.33908045977011492</v>
      </c>
    </row>
    <row r="73" spans="2:15">
      <c r="B73" s="74"/>
      <c r="C73" s="75" t="s">
        <v>11</v>
      </c>
      <c r="D73" s="86">
        <v>37</v>
      </c>
      <c r="E73" s="77">
        <v>6.0162601626016263E-2</v>
      </c>
      <c r="F73" s="87">
        <v>22</v>
      </c>
      <c r="G73" s="88">
        <v>4.9327354260089683E-2</v>
      </c>
      <c r="H73" s="79">
        <v>0.68181818181818188</v>
      </c>
      <c r="I73" s="87">
        <v>39</v>
      </c>
      <c r="J73" s="89">
        <v>-5.1282051282051322E-2</v>
      </c>
      <c r="K73" s="86">
        <v>123</v>
      </c>
      <c r="L73" s="77">
        <v>5.2903225806451612E-2</v>
      </c>
      <c r="M73" s="87">
        <v>67</v>
      </c>
      <c r="N73" s="88">
        <v>3.9481437831467292E-2</v>
      </c>
      <c r="O73" s="79">
        <v>0.83582089552238803</v>
      </c>
    </row>
    <row r="74" spans="2:15">
      <c r="B74" s="133"/>
      <c r="C74" s="90" t="s">
        <v>30</v>
      </c>
      <c r="D74" s="102">
        <f>+D75-SUM(D67:D73)</f>
        <v>27</v>
      </c>
      <c r="E74" s="152">
        <f>+E75-SUM(E67:E73)</f>
        <v>4.3902439024390172E-2</v>
      </c>
      <c r="F74" s="102">
        <f>+F75-SUM(F67:F73)</f>
        <v>9</v>
      </c>
      <c r="G74" s="152">
        <f>+G75-SUM(G67:G73)</f>
        <v>2.0179372197309253E-2</v>
      </c>
      <c r="H74" s="93">
        <f>+D74/F74-1</f>
        <v>2</v>
      </c>
      <c r="I74" s="102">
        <f>+I75-SUM(I67:I73)</f>
        <v>10</v>
      </c>
      <c r="J74" s="92">
        <f>+D74/I74-1</f>
        <v>1.7000000000000002</v>
      </c>
      <c r="K74" s="102">
        <f>+K75-SUM(K67:K73)</f>
        <v>71</v>
      </c>
      <c r="L74" s="152">
        <f>+L75-SUM(L67:L73)</f>
        <v>3.0537634408602132E-2</v>
      </c>
      <c r="M74" s="102">
        <f>+M75-SUM(M67:M73)</f>
        <v>53</v>
      </c>
      <c r="N74" s="152">
        <f>+N75-SUM(N67:N73)</f>
        <v>3.1231585150265251E-2</v>
      </c>
      <c r="O74" s="93">
        <f>+K74/M74-1</f>
        <v>0.33962264150943389</v>
      </c>
    </row>
    <row r="75" spans="2:15">
      <c r="B75" s="26"/>
      <c r="C75" s="99" t="s">
        <v>31</v>
      </c>
      <c r="D75" s="39">
        <v>615</v>
      </c>
      <c r="E75" s="13">
        <v>1</v>
      </c>
      <c r="F75" s="39">
        <v>446</v>
      </c>
      <c r="G75" s="13">
        <v>1</v>
      </c>
      <c r="H75" s="14">
        <v>0.37892376681614359</v>
      </c>
      <c r="I75" s="39">
        <v>739</v>
      </c>
      <c r="J75" s="15">
        <v>-0.16779431664411371</v>
      </c>
      <c r="K75" s="39">
        <v>2325</v>
      </c>
      <c r="L75" s="13">
        <v>1</v>
      </c>
      <c r="M75" s="39">
        <v>1697</v>
      </c>
      <c r="N75" s="13">
        <v>1</v>
      </c>
      <c r="O75" s="23">
        <v>0.37006482027106657</v>
      </c>
    </row>
    <row r="76" spans="2:15">
      <c r="B76" s="142" t="s">
        <v>44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7" priority="38" operator="lessThan">
      <formula>0</formula>
    </cfRule>
  </conditionalFormatting>
  <conditionalFormatting sqref="H11:H14 J11:J14 O11:O14">
    <cfRule type="cellIs" dxfId="86" priority="37" operator="lessThan">
      <formula>0</formula>
    </cfRule>
  </conditionalFormatting>
  <conditionalFormatting sqref="J15:J16">
    <cfRule type="cellIs" dxfId="85" priority="36" operator="lessThan">
      <formula>0</formula>
    </cfRule>
  </conditionalFormatting>
  <conditionalFormatting sqref="H10 J10 O10">
    <cfRule type="cellIs" dxfId="84" priority="35" operator="lessThan">
      <formula>0</formula>
    </cfRule>
  </conditionalFormatting>
  <conditionalFormatting sqref="D19:O26 D10:O16">
    <cfRule type="cellIs" dxfId="83" priority="34" operator="equal">
      <formula>0</formula>
    </cfRule>
  </conditionalFormatting>
  <conditionalFormatting sqref="H17 O17">
    <cfRule type="cellIs" dxfId="82" priority="33" operator="lessThan">
      <formula>0</formula>
    </cfRule>
  </conditionalFormatting>
  <conditionalFormatting sqref="H19:H23 J19:J23 O19:O23">
    <cfRule type="cellIs" dxfId="81" priority="32" operator="lessThan">
      <formula>0</formula>
    </cfRule>
  </conditionalFormatting>
  <conditionalFormatting sqref="H18 J18 O18">
    <cfRule type="cellIs" dxfId="80" priority="31" operator="lessThan">
      <formula>0</formula>
    </cfRule>
  </conditionalFormatting>
  <conditionalFormatting sqref="H18 O18">
    <cfRule type="cellIs" dxfId="79" priority="30" operator="lessThan">
      <formula>0</formula>
    </cfRule>
  </conditionalFormatting>
  <conditionalFormatting sqref="H28 J28 O28">
    <cfRule type="cellIs" dxfId="78" priority="28" operator="lessThan">
      <formula>0</formula>
    </cfRule>
  </conditionalFormatting>
  <conditionalFormatting sqref="H28 O28">
    <cfRule type="cellIs" dxfId="77" priority="27" operator="lessThan">
      <formula>0</formula>
    </cfRule>
  </conditionalFormatting>
  <conditionalFormatting sqref="H29 O29">
    <cfRule type="cellIs" dxfId="76" priority="26" operator="lessThan">
      <formula>0</formula>
    </cfRule>
  </conditionalFormatting>
  <conditionalFormatting sqref="H29 O29 J29">
    <cfRule type="cellIs" dxfId="75" priority="25" operator="lessThan">
      <formula>0</formula>
    </cfRule>
  </conditionalFormatting>
  <conditionalFormatting sqref="H30 O30">
    <cfRule type="cellIs" dxfId="74" priority="24" operator="lessThan">
      <formula>0</formula>
    </cfRule>
  </conditionalFormatting>
  <conditionalFormatting sqref="H30 O30 J30">
    <cfRule type="cellIs" dxfId="73" priority="23" operator="lessThan">
      <formula>0</formula>
    </cfRule>
  </conditionalFormatting>
  <conditionalFormatting sqref="H43 O43 J43">
    <cfRule type="cellIs" dxfId="72" priority="22" operator="lessThan">
      <formula>0</formula>
    </cfRule>
  </conditionalFormatting>
  <conditionalFormatting sqref="H49:H51 J49:J51 O49:O51">
    <cfRule type="cellIs" dxfId="71" priority="20" operator="lessThan">
      <formula>0</formula>
    </cfRule>
  </conditionalFormatting>
  <conditionalFormatting sqref="H44:H48 J44:J48 O44:O48">
    <cfRule type="cellIs" dxfId="70" priority="21" operator="lessThan">
      <formula>0</formula>
    </cfRule>
  </conditionalFormatting>
  <conditionalFormatting sqref="H52 J52 O52">
    <cfRule type="cellIs" dxfId="69" priority="18" operator="lessThan">
      <formula>0</formula>
    </cfRule>
  </conditionalFormatting>
  <conditionalFormatting sqref="H52 O52">
    <cfRule type="cellIs" dxfId="68" priority="19" operator="lessThan">
      <formula>0</formula>
    </cfRule>
  </conditionalFormatting>
  <conditionalFormatting sqref="H55 O55">
    <cfRule type="cellIs" dxfId="67" priority="17" operator="lessThan">
      <formula>0</formula>
    </cfRule>
  </conditionalFormatting>
  <conditionalFormatting sqref="H55 O55 J55">
    <cfRule type="cellIs" dxfId="66" priority="16" operator="lessThan">
      <formula>0</formula>
    </cfRule>
  </conditionalFormatting>
  <conditionalFormatting sqref="H53 J53 O53">
    <cfRule type="cellIs" dxfId="65" priority="15" operator="lessThan">
      <formula>0</formula>
    </cfRule>
  </conditionalFormatting>
  <conditionalFormatting sqref="H53 O53">
    <cfRule type="cellIs" dxfId="64" priority="14" operator="lessThan">
      <formula>0</formula>
    </cfRule>
  </conditionalFormatting>
  <conditionalFormatting sqref="H54 O54">
    <cfRule type="cellIs" dxfId="63" priority="13" operator="lessThan">
      <formula>0</formula>
    </cfRule>
  </conditionalFormatting>
  <conditionalFormatting sqref="H54 O54 J54">
    <cfRule type="cellIs" dxfId="62" priority="12" operator="lessThan">
      <formula>0</formula>
    </cfRule>
  </conditionalFormatting>
  <conditionalFormatting sqref="H74 O74">
    <cfRule type="cellIs" dxfId="61" priority="11" operator="lessThan">
      <formula>0</formula>
    </cfRule>
  </conditionalFormatting>
  <conditionalFormatting sqref="H67:H71 J67:J71 O67:O71">
    <cfRule type="cellIs" dxfId="60" priority="10" operator="lessThan">
      <formula>0</formula>
    </cfRule>
  </conditionalFormatting>
  <conditionalFormatting sqref="H74 O74">
    <cfRule type="cellIs" dxfId="59" priority="39" operator="lessThan">
      <formula>0</formula>
    </cfRule>
  </conditionalFormatting>
  <conditionalFormatting sqref="J72:J73 O72:O73 H72:H73">
    <cfRule type="cellIs" dxfId="58" priority="8" operator="lessThan">
      <formula>0</formula>
    </cfRule>
  </conditionalFormatting>
  <conditionalFormatting sqref="D67:O73">
    <cfRule type="cellIs" dxfId="57" priority="7" operator="equal">
      <formula>0</formula>
    </cfRule>
  </conditionalFormatting>
  <conditionalFormatting sqref="H75 O75">
    <cfRule type="cellIs" dxfId="56" priority="6" operator="lessThan">
      <formula>0</formula>
    </cfRule>
  </conditionalFormatting>
  <conditionalFormatting sqref="H75 O75 J75">
    <cfRule type="cellIs" dxfId="55" priority="5" operator="lessThan">
      <formula>0</formula>
    </cfRule>
  </conditionalFormatting>
  <conditionalFormatting sqref="H27">
    <cfRule type="cellIs" dxfId="54" priority="3" operator="lessThan">
      <formula>0</formula>
    </cfRule>
  </conditionalFormatting>
  <conditionalFormatting sqref="H27">
    <cfRule type="cellIs" dxfId="53" priority="4" operator="lessThan">
      <formula>0</formula>
    </cfRule>
  </conditionalFormatting>
  <conditionalFormatting sqref="O27">
    <cfRule type="cellIs" dxfId="52" priority="1" operator="lessThan">
      <formula>0</formula>
    </cfRule>
  </conditionalFormatting>
  <conditionalFormatting sqref="O27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8B28-910F-4C97-B559-8C24355BE90B}">
  <sheetPr>
    <pageSetUpPr fitToPage="1"/>
  </sheetPr>
  <dimension ref="B1:W65"/>
  <sheetViews>
    <sheetView showGridLines="0" workbookViewId="0"/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16384" width="9.140625" style="144"/>
  </cols>
  <sheetData>
    <row r="1" spans="2:15">
      <c r="B1" s="144" t="s">
        <v>7</v>
      </c>
      <c r="D1" s="145"/>
      <c r="O1" s="153">
        <v>44322</v>
      </c>
    </row>
    <row r="2" spans="2:15" ht="14.45" customHeight="1">
      <c r="B2" s="227" t="s">
        <v>71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14.45" customHeight="1">
      <c r="B3" s="228" t="s">
        <v>33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2:15" ht="14.4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09" t="s">
        <v>37</v>
      </c>
    </row>
    <row r="5" spans="2:15" ht="14.45" customHeight="1">
      <c r="B5" s="229" t="s">
        <v>0</v>
      </c>
      <c r="C5" s="199" t="s">
        <v>1</v>
      </c>
      <c r="D5" s="201" t="s">
        <v>86</v>
      </c>
      <c r="E5" s="202"/>
      <c r="F5" s="202"/>
      <c r="G5" s="202"/>
      <c r="H5" s="203"/>
      <c r="I5" s="202" t="s">
        <v>82</v>
      </c>
      <c r="J5" s="202"/>
      <c r="K5" s="201" t="s">
        <v>87</v>
      </c>
      <c r="L5" s="202"/>
      <c r="M5" s="202"/>
      <c r="N5" s="202"/>
      <c r="O5" s="203"/>
    </row>
    <row r="6" spans="2:15" ht="14.45" customHeight="1">
      <c r="B6" s="216"/>
      <c r="C6" s="200"/>
      <c r="D6" s="213" t="s">
        <v>88</v>
      </c>
      <c r="E6" s="214"/>
      <c r="F6" s="214"/>
      <c r="G6" s="214"/>
      <c r="H6" s="215"/>
      <c r="I6" s="214" t="s">
        <v>83</v>
      </c>
      <c r="J6" s="214"/>
      <c r="K6" s="213" t="s">
        <v>89</v>
      </c>
      <c r="L6" s="214"/>
      <c r="M6" s="214"/>
      <c r="N6" s="214"/>
      <c r="O6" s="215"/>
    </row>
    <row r="7" spans="2:15" ht="14.45" customHeight="1">
      <c r="B7" s="216"/>
      <c r="C7" s="216"/>
      <c r="D7" s="195">
        <v>2021</v>
      </c>
      <c r="E7" s="196"/>
      <c r="F7" s="204">
        <v>2020</v>
      </c>
      <c r="G7" s="204"/>
      <c r="H7" s="206" t="s">
        <v>23</v>
      </c>
      <c r="I7" s="208">
        <v>2021</v>
      </c>
      <c r="J7" s="195" t="s">
        <v>90</v>
      </c>
      <c r="K7" s="195">
        <v>2021</v>
      </c>
      <c r="L7" s="196"/>
      <c r="M7" s="204">
        <v>2020</v>
      </c>
      <c r="N7" s="196"/>
      <c r="O7" s="186" t="s">
        <v>23</v>
      </c>
    </row>
    <row r="8" spans="2:15" ht="14.45" customHeight="1">
      <c r="B8" s="217" t="s">
        <v>24</v>
      </c>
      <c r="C8" s="217" t="s">
        <v>25</v>
      </c>
      <c r="D8" s="197"/>
      <c r="E8" s="198"/>
      <c r="F8" s="205"/>
      <c r="G8" s="205"/>
      <c r="H8" s="207"/>
      <c r="I8" s="209"/>
      <c r="J8" s="210"/>
      <c r="K8" s="197"/>
      <c r="L8" s="198"/>
      <c r="M8" s="205"/>
      <c r="N8" s="198"/>
      <c r="O8" s="186"/>
    </row>
    <row r="9" spans="2:15" ht="14.45" customHeight="1">
      <c r="B9" s="217"/>
      <c r="C9" s="217"/>
      <c r="D9" s="177" t="s">
        <v>26</v>
      </c>
      <c r="E9" s="173" t="s">
        <v>2</v>
      </c>
      <c r="F9" s="176" t="s">
        <v>26</v>
      </c>
      <c r="G9" s="56" t="s">
        <v>2</v>
      </c>
      <c r="H9" s="189" t="s">
        <v>27</v>
      </c>
      <c r="I9" s="57" t="s">
        <v>26</v>
      </c>
      <c r="J9" s="191" t="s">
        <v>91</v>
      </c>
      <c r="K9" s="177" t="s">
        <v>26</v>
      </c>
      <c r="L9" s="55" t="s">
        <v>2</v>
      </c>
      <c r="M9" s="176" t="s">
        <v>26</v>
      </c>
      <c r="N9" s="55" t="s">
        <v>2</v>
      </c>
      <c r="O9" s="193" t="s">
        <v>27</v>
      </c>
    </row>
    <row r="10" spans="2:15" ht="14.45" customHeight="1">
      <c r="B10" s="218"/>
      <c r="C10" s="218"/>
      <c r="D10" s="174" t="s">
        <v>28</v>
      </c>
      <c r="E10" s="175" t="s">
        <v>29</v>
      </c>
      <c r="F10" s="53" t="s">
        <v>28</v>
      </c>
      <c r="G10" s="54" t="s">
        <v>29</v>
      </c>
      <c r="H10" s="190"/>
      <c r="I10" s="58" t="s">
        <v>28</v>
      </c>
      <c r="J10" s="192"/>
      <c r="K10" s="174" t="s">
        <v>28</v>
      </c>
      <c r="L10" s="175" t="s">
        <v>29</v>
      </c>
      <c r="M10" s="53" t="s">
        <v>28</v>
      </c>
      <c r="N10" s="175" t="s">
        <v>29</v>
      </c>
      <c r="O10" s="194"/>
    </row>
    <row r="11" spans="2:15" ht="14.45" customHeight="1">
      <c r="B11" s="66">
        <v>1</v>
      </c>
      <c r="C11" s="67" t="s">
        <v>11</v>
      </c>
      <c r="D11" s="68">
        <v>1231</v>
      </c>
      <c r="E11" s="69">
        <v>0.17814761215629524</v>
      </c>
      <c r="F11" s="68">
        <v>339</v>
      </c>
      <c r="G11" s="70">
        <v>0.12909367859862908</v>
      </c>
      <c r="H11" s="71">
        <v>2.6312684365781709</v>
      </c>
      <c r="I11" s="72">
        <v>1262</v>
      </c>
      <c r="J11" s="73">
        <v>-2.4564183835182218E-2</v>
      </c>
      <c r="K11" s="68">
        <v>4091</v>
      </c>
      <c r="L11" s="69">
        <v>0.16369238156209986</v>
      </c>
      <c r="M11" s="68">
        <v>2254</v>
      </c>
      <c r="N11" s="70">
        <v>0.14074305338744927</v>
      </c>
      <c r="O11" s="71">
        <v>0.81499556344276836</v>
      </c>
    </row>
    <row r="12" spans="2:15" ht="14.45" customHeight="1">
      <c r="B12" s="74">
        <v>2</v>
      </c>
      <c r="C12" s="75" t="s">
        <v>16</v>
      </c>
      <c r="D12" s="76">
        <v>871</v>
      </c>
      <c r="E12" s="77">
        <v>0.12604920405209841</v>
      </c>
      <c r="F12" s="76">
        <v>343</v>
      </c>
      <c r="G12" s="88">
        <v>0.13061690784463062</v>
      </c>
      <c r="H12" s="79">
        <v>1.5393586005830904</v>
      </c>
      <c r="I12" s="100">
        <v>953</v>
      </c>
      <c r="J12" s="89">
        <v>-8.6044071353620133E-2</v>
      </c>
      <c r="K12" s="76">
        <v>3434</v>
      </c>
      <c r="L12" s="77">
        <v>0.13740396927016646</v>
      </c>
      <c r="M12" s="76">
        <v>2122</v>
      </c>
      <c r="N12" s="88">
        <v>0.13250078051826414</v>
      </c>
      <c r="O12" s="79">
        <v>0.61828463713477855</v>
      </c>
    </row>
    <row r="13" spans="2:15" ht="14.45" customHeight="1">
      <c r="B13" s="74">
        <v>3</v>
      </c>
      <c r="C13" s="75" t="s">
        <v>13</v>
      </c>
      <c r="D13" s="76">
        <v>936</v>
      </c>
      <c r="E13" s="77">
        <v>0.13545586107091173</v>
      </c>
      <c r="F13" s="76">
        <v>283</v>
      </c>
      <c r="G13" s="88">
        <v>0.10776846915460776</v>
      </c>
      <c r="H13" s="79">
        <v>2.3074204946996466</v>
      </c>
      <c r="I13" s="100">
        <v>1006</v>
      </c>
      <c r="J13" s="89">
        <v>-6.9582504970178927E-2</v>
      </c>
      <c r="K13" s="76">
        <v>3410</v>
      </c>
      <c r="L13" s="77">
        <v>0.136443661971831</v>
      </c>
      <c r="M13" s="76">
        <v>1909</v>
      </c>
      <c r="N13" s="88">
        <v>0.11920074929753356</v>
      </c>
      <c r="O13" s="79">
        <v>0.78627553693033003</v>
      </c>
    </row>
    <row r="14" spans="2:15" ht="14.45" customHeight="1">
      <c r="B14" s="74">
        <v>4</v>
      </c>
      <c r="C14" s="75" t="s">
        <v>12</v>
      </c>
      <c r="D14" s="76">
        <v>602</v>
      </c>
      <c r="E14" s="77">
        <v>8.7120115774240225E-2</v>
      </c>
      <c r="F14" s="76">
        <v>268</v>
      </c>
      <c r="G14" s="88">
        <v>0.10205635948210205</v>
      </c>
      <c r="H14" s="79">
        <v>1.2462686567164178</v>
      </c>
      <c r="I14" s="100">
        <v>718</v>
      </c>
      <c r="J14" s="89">
        <v>-0.16155988857938719</v>
      </c>
      <c r="K14" s="76">
        <v>2222</v>
      </c>
      <c r="L14" s="77">
        <v>8.8908450704225359E-2</v>
      </c>
      <c r="M14" s="76">
        <v>1240</v>
      </c>
      <c r="N14" s="88">
        <v>7.7427411801436155E-2</v>
      </c>
      <c r="O14" s="79">
        <v>0.79193548387096779</v>
      </c>
    </row>
    <row r="15" spans="2:15" ht="14.45" customHeight="1">
      <c r="B15" s="101">
        <v>5</v>
      </c>
      <c r="C15" s="90" t="s">
        <v>17</v>
      </c>
      <c r="D15" s="102">
        <v>563</v>
      </c>
      <c r="E15" s="103">
        <v>8.1476121562952239E-2</v>
      </c>
      <c r="F15" s="102">
        <v>181</v>
      </c>
      <c r="G15" s="104">
        <v>6.8926123381568921E-2</v>
      </c>
      <c r="H15" s="105">
        <v>2.1104972375690609</v>
      </c>
      <c r="I15" s="106">
        <v>554</v>
      </c>
      <c r="J15" s="107">
        <v>1.6245487364620947E-2</v>
      </c>
      <c r="K15" s="102">
        <v>2143</v>
      </c>
      <c r="L15" s="103">
        <v>8.5747439180537774E-2</v>
      </c>
      <c r="M15" s="102">
        <v>1435</v>
      </c>
      <c r="N15" s="104">
        <v>8.9603496721823286E-2</v>
      </c>
      <c r="O15" s="105">
        <v>0.49337979094076645</v>
      </c>
    </row>
    <row r="16" spans="2:15" ht="14.45" customHeight="1">
      <c r="B16" s="66">
        <v>6</v>
      </c>
      <c r="C16" s="67" t="s">
        <v>9</v>
      </c>
      <c r="D16" s="68">
        <v>557</v>
      </c>
      <c r="E16" s="69">
        <v>8.0607814761215632E-2</v>
      </c>
      <c r="F16" s="68">
        <v>361</v>
      </c>
      <c r="G16" s="70">
        <v>0.13747143945163748</v>
      </c>
      <c r="H16" s="71">
        <v>0.54293628808864258</v>
      </c>
      <c r="I16" s="72">
        <v>554</v>
      </c>
      <c r="J16" s="73">
        <v>5.4151624548737232E-3</v>
      </c>
      <c r="K16" s="68">
        <v>1821</v>
      </c>
      <c r="L16" s="69">
        <v>7.2863316261203584E-2</v>
      </c>
      <c r="M16" s="68">
        <v>1980</v>
      </c>
      <c r="N16" s="70">
        <v>0.12363409303777709</v>
      </c>
      <c r="O16" s="71">
        <v>-8.0303030303030321E-2</v>
      </c>
    </row>
    <row r="17" spans="2:23" ht="14.45" customHeight="1">
      <c r="B17" s="74">
        <v>7</v>
      </c>
      <c r="C17" s="75" t="s">
        <v>15</v>
      </c>
      <c r="D17" s="76">
        <v>357</v>
      </c>
      <c r="E17" s="77">
        <v>5.1664254703328506E-2</v>
      </c>
      <c r="F17" s="76">
        <v>172</v>
      </c>
      <c r="G17" s="88">
        <v>6.5498857578065506E-2</v>
      </c>
      <c r="H17" s="79">
        <v>1.0755813953488373</v>
      </c>
      <c r="I17" s="100">
        <v>727</v>
      </c>
      <c r="J17" s="89">
        <v>-0.50894085281980739</v>
      </c>
      <c r="K17" s="76">
        <v>1789</v>
      </c>
      <c r="L17" s="77">
        <v>7.1582906530089627E-2</v>
      </c>
      <c r="M17" s="76">
        <v>1358</v>
      </c>
      <c r="N17" s="88">
        <v>8.4795504214798631E-2</v>
      </c>
      <c r="O17" s="79">
        <v>0.31737849779086891</v>
      </c>
    </row>
    <row r="18" spans="2:23" ht="14.45" customHeight="1">
      <c r="B18" s="74">
        <v>8</v>
      </c>
      <c r="C18" s="75" t="s">
        <v>43</v>
      </c>
      <c r="D18" s="76">
        <v>448</v>
      </c>
      <c r="E18" s="77">
        <v>6.4833574529667148E-2</v>
      </c>
      <c r="F18" s="76">
        <v>157</v>
      </c>
      <c r="G18" s="88">
        <v>5.9786747905559788E-2</v>
      </c>
      <c r="H18" s="79">
        <v>1.8535031847133756</v>
      </c>
      <c r="I18" s="100">
        <v>520</v>
      </c>
      <c r="J18" s="89">
        <v>-0.13846153846153841</v>
      </c>
      <c r="K18" s="76">
        <v>1633</v>
      </c>
      <c r="L18" s="77">
        <v>6.5340909090909088E-2</v>
      </c>
      <c r="M18" s="76">
        <v>853</v>
      </c>
      <c r="N18" s="88">
        <v>5.326256634405245E-2</v>
      </c>
      <c r="O18" s="79">
        <v>0.91441969519343491</v>
      </c>
    </row>
    <row r="19" spans="2:23" ht="14.45" customHeight="1">
      <c r="B19" s="74">
        <v>9</v>
      </c>
      <c r="C19" s="75" t="s">
        <v>14</v>
      </c>
      <c r="D19" s="76">
        <v>281</v>
      </c>
      <c r="E19" s="77">
        <v>4.0665701881331402E-2</v>
      </c>
      <c r="F19" s="76">
        <v>160</v>
      </c>
      <c r="G19" s="88">
        <v>6.0929169840060929E-2</v>
      </c>
      <c r="H19" s="79">
        <v>0.75625000000000009</v>
      </c>
      <c r="I19" s="100">
        <v>395</v>
      </c>
      <c r="J19" s="89">
        <v>-0.28860759493670884</v>
      </c>
      <c r="K19" s="76">
        <v>1240</v>
      </c>
      <c r="L19" s="77">
        <v>4.961587708066581E-2</v>
      </c>
      <c r="M19" s="76">
        <v>945</v>
      </c>
      <c r="N19" s="88">
        <v>5.9007180768029972E-2</v>
      </c>
      <c r="O19" s="79">
        <v>0.3121693121693121</v>
      </c>
    </row>
    <row r="20" spans="2:23" ht="14.45" customHeight="1">
      <c r="B20" s="101">
        <v>10</v>
      </c>
      <c r="C20" s="90" t="s">
        <v>18</v>
      </c>
      <c r="D20" s="102">
        <v>272</v>
      </c>
      <c r="E20" s="103">
        <v>3.9363241678726485E-2</v>
      </c>
      <c r="F20" s="102">
        <v>138</v>
      </c>
      <c r="G20" s="104">
        <v>5.2551408987052552E-2</v>
      </c>
      <c r="H20" s="105">
        <v>0.97101449275362328</v>
      </c>
      <c r="I20" s="106">
        <v>339</v>
      </c>
      <c r="J20" s="107">
        <v>-0.19764011799410031</v>
      </c>
      <c r="K20" s="102">
        <v>1066</v>
      </c>
      <c r="L20" s="103">
        <v>4.2653649167733676E-2</v>
      </c>
      <c r="M20" s="102">
        <v>903</v>
      </c>
      <c r="N20" s="104">
        <v>5.6384639400561973E-2</v>
      </c>
      <c r="O20" s="105">
        <v>0.18050941306755264</v>
      </c>
    </row>
    <row r="21" spans="2:23" ht="14.45" customHeight="1">
      <c r="B21" s="66">
        <v>11</v>
      </c>
      <c r="C21" s="67" t="s">
        <v>36</v>
      </c>
      <c r="D21" s="68">
        <v>318</v>
      </c>
      <c r="E21" s="69">
        <v>4.602026049204052E-2</v>
      </c>
      <c r="F21" s="68">
        <v>35</v>
      </c>
      <c r="G21" s="70">
        <v>1.3328255902513329E-2</v>
      </c>
      <c r="H21" s="71">
        <v>8.0857142857142854</v>
      </c>
      <c r="I21" s="72">
        <v>223</v>
      </c>
      <c r="J21" s="73">
        <v>0.42600896860986537</v>
      </c>
      <c r="K21" s="68">
        <v>746</v>
      </c>
      <c r="L21" s="69">
        <v>2.984955185659411E-2</v>
      </c>
      <c r="M21" s="68">
        <v>311</v>
      </c>
      <c r="N21" s="70">
        <v>1.9419294411489228E-2</v>
      </c>
      <c r="O21" s="71">
        <v>1.3987138263665595</v>
      </c>
    </row>
    <row r="22" spans="2:23" ht="14.45" customHeight="1">
      <c r="B22" s="74">
        <v>12</v>
      </c>
      <c r="C22" s="75" t="s">
        <v>4</v>
      </c>
      <c r="D22" s="76">
        <v>99</v>
      </c>
      <c r="E22" s="77">
        <v>1.4327062228654125E-2</v>
      </c>
      <c r="F22" s="76">
        <v>81</v>
      </c>
      <c r="G22" s="88">
        <v>3.0845392231530846E-2</v>
      </c>
      <c r="H22" s="79">
        <v>0.22222222222222232</v>
      </c>
      <c r="I22" s="100">
        <v>141</v>
      </c>
      <c r="J22" s="89">
        <v>-0.2978723404255319</v>
      </c>
      <c r="K22" s="76">
        <v>418</v>
      </c>
      <c r="L22" s="77">
        <v>1.6725352112676055E-2</v>
      </c>
      <c r="M22" s="76">
        <v>203</v>
      </c>
      <c r="N22" s="88">
        <v>1.2675616609428661E-2</v>
      </c>
      <c r="O22" s="79">
        <v>1.0591133004926108</v>
      </c>
    </row>
    <row r="23" spans="2:23" ht="14.45" customHeight="1">
      <c r="B23" s="74">
        <v>13</v>
      </c>
      <c r="C23" s="75" t="s">
        <v>74</v>
      </c>
      <c r="D23" s="76">
        <v>51</v>
      </c>
      <c r="E23" s="77">
        <v>7.3806078147612159E-3</v>
      </c>
      <c r="F23" s="76">
        <v>13</v>
      </c>
      <c r="G23" s="88">
        <v>4.9504950495049506E-3</v>
      </c>
      <c r="H23" s="79">
        <v>2.9230769230769229</v>
      </c>
      <c r="I23" s="100">
        <v>34</v>
      </c>
      <c r="J23" s="89">
        <v>0.5</v>
      </c>
      <c r="K23" s="76">
        <v>128</v>
      </c>
      <c r="L23" s="77">
        <v>5.1216389244558257E-3</v>
      </c>
      <c r="M23" s="76">
        <v>26</v>
      </c>
      <c r="N23" s="88">
        <v>1.6234779893849517E-3</v>
      </c>
      <c r="O23" s="79">
        <v>3.9230769230769234</v>
      </c>
    </row>
    <row r="24" spans="2:23" ht="14.45" customHeight="1">
      <c r="B24" s="74">
        <v>14</v>
      </c>
      <c r="C24" s="75" t="s">
        <v>19</v>
      </c>
      <c r="D24" s="76">
        <v>35</v>
      </c>
      <c r="E24" s="77">
        <v>5.065123010130246E-3</v>
      </c>
      <c r="F24" s="76">
        <v>21</v>
      </c>
      <c r="G24" s="88">
        <v>7.9969535415079975E-3</v>
      </c>
      <c r="H24" s="79">
        <v>0.66666666666666674</v>
      </c>
      <c r="I24" s="100">
        <v>30</v>
      </c>
      <c r="J24" s="89">
        <v>0.16666666666666674</v>
      </c>
      <c r="K24" s="76">
        <v>113</v>
      </c>
      <c r="L24" s="77">
        <v>4.5214468629961591E-3</v>
      </c>
      <c r="M24" s="76">
        <v>107</v>
      </c>
      <c r="N24" s="88">
        <v>6.6812363409303778E-3</v>
      </c>
      <c r="O24" s="79">
        <v>5.6074766355140193E-2</v>
      </c>
    </row>
    <row r="25" spans="2:23">
      <c r="B25" s="101">
        <v>15</v>
      </c>
      <c r="C25" s="90" t="s">
        <v>75</v>
      </c>
      <c r="D25" s="102">
        <v>36</v>
      </c>
      <c r="E25" s="103">
        <v>5.2098408104196813E-3</v>
      </c>
      <c r="F25" s="102">
        <v>16</v>
      </c>
      <c r="G25" s="104">
        <v>6.0929169840060931E-3</v>
      </c>
      <c r="H25" s="105">
        <v>1.25</v>
      </c>
      <c r="I25" s="106">
        <v>32</v>
      </c>
      <c r="J25" s="107">
        <v>0.125</v>
      </c>
      <c r="K25" s="102">
        <v>108</v>
      </c>
      <c r="L25" s="103">
        <v>4.3213828425096032E-3</v>
      </c>
      <c r="M25" s="102">
        <v>66</v>
      </c>
      <c r="N25" s="104">
        <v>4.1211364345925695E-3</v>
      </c>
      <c r="O25" s="105">
        <v>0.63636363636363646</v>
      </c>
    </row>
    <row r="26" spans="2:23">
      <c r="B26" s="225" t="s">
        <v>49</v>
      </c>
      <c r="C26" s="226"/>
      <c r="D26" s="154">
        <f>SUM(D11:D25)</f>
        <v>6657</v>
      </c>
      <c r="E26" s="48">
        <f>D26/D28</f>
        <v>0.96338639652677283</v>
      </c>
      <c r="F26" s="154">
        <f>SUM(F11:F25)</f>
        <v>2568</v>
      </c>
      <c r="G26" s="48">
        <f>F26/F28</f>
        <v>0.97791317593297789</v>
      </c>
      <c r="H26" s="47">
        <f>D26/F26-1</f>
        <v>1.5922897196261681</v>
      </c>
      <c r="I26" s="154">
        <f>SUM(I11:I25)</f>
        <v>7488</v>
      </c>
      <c r="J26" s="48">
        <f>D26/I26-1</f>
        <v>-0.1109775641025641</v>
      </c>
      <c r="K26" s="154">
        <f>SUM(K11:K25)</f>
        <v>24362</v>
      </c>
      <c r="L26" s="48">
        <f>K26/K28</f>
        <v>0.97479193341869397</v>
      </c>
      <c r="M26" s="154">
        <f>SUM(M11:M25)</f>
        <v>15712</v>
      </c>
      <c r="N26" s="48">
        <f>M26/M28</f>
        <v>0.98108023727755234</v>
      </c>
      <c r="O26" s="47">
        <f>K26/M26-1</f>
        <v>0.55053462321792268</v>
      </c>
    </row>
    <row r="27" spans="2:23">
      <c r="B27" s="225" t="s">
        <v>30</v>
      </c>
      <c r="C27" s="226"/>
      <c r="D27" s="155">
        <f>D28-SUM(D11:D25)</f>
        <v>253</v>
      </c>
      <c r="E27" s="48">
        <f>D27/D28</f>
        <v>3.6613603473227209E-2</v>
      </c>
      <c r="F27" s="155">
        <f>F28-SUM(F11:F25)</f>
        <v>58</v>
      </c>
      <c r="G27" s="135">
        <f>F27/F28</f>
        <v>2.2086824067022087E-2</v>
      </c>
      <c r="H27" s="47">
        <f>D27/F27-1</f>
        <v>3.3620689655172411</v>
      </c>
      <c r="I27" s="155">
        <f>I28-SUM(I11:I25)</f>
        <v>196</v>
      </c>
      <c r="J27" s="136">
        <f>D27/I27-1</f>
        <v>0.29081632653061229</v>
      </c>
      <c r="K27" s="155">
        <f>K28-SUM(K11:K25)</f>
        <v>630</v>
      </c>
      <c r="L27" s="48">
        <f>K27/K28</f>
        <v>2.5208066581306018E-2</v>
      </c>
      <c r="M27" s="155">
        <f>M28-SUM(M11:M25)</f>
        <v>303</v>
      </c>
      <c r="N27" s="48">
        <f>M27/M28</f>
        <v>1.8919762722447706E-2</v>
      </c>
      <c r="O27" s="47">
        <f>K27/M27-1</f>
        <v>1.0792079207920793</v>
      </c>
    </row>
    <row r="28" spans="2:23">
      <c r="B28" s="221" t="s">
        <v>31</v>
      </c>
      <c r="C28" s="222"/>
      <c r="D28" s="50">
        <v>6910</v>
      </c>
      <c r="E28" s="82">
        <v>1</v>
      </c>
      <c r="F28" s="50">
        <v>2626</v>
      </c>
      <c r="G28" s="83">
        <v>0.99999999999999967</v>
      </c>
      <c r="H28" s="45">
        <v>1.6313785224676316</v>
      </c>
      <c r="I28" s="51">
        <v>7684</v>
      </c>
      <c r="J28" s="46">
        <v>-0.10072878709005728</v>
      </c>
      <c r="K28" s="50">
        <v>24992</v>
      </c>
      <c r="L28" s="82">
        <v>1</v>
      </c>
      <c r="M28" s="50">
        <v>16015</v>
      </c>
      <c r="N28" s="83">
        <v>1.0000000000000004</v>
      </c>
      <c r="O28" s="45">
        <v>0.56053699656571965</v>
      </c>
    </row>
    <row r="29" spans="2:23">
      <c r="B29" s="144" t="s">
        <v>76</v>
      </c>
      <c r="C29" s="146"/>
    </row>
    <row r="30" spans="2:23">
      <c r="B30" s="147" t="s">
        <v>77</v>
      </c>
    </row>
    <row r="31" spans="2:23">
      <c r="B31" s="148"/>
    </row>
    <row r="32" spans="2:23">
      <c r="B32" s="227" t="s">
        <v>98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146"/>
      <c r="P32" s="227" t="s">
        <v>78</v>
      </c>
      <c r="Q32" s="227"/>
      <c r="R32" s="227"/>
      <c r="S32" s="227"/>
      <c r="T32" s="227"/>
      <c r="U32" s="227"/>
      <c r="V32" s="227"/>
      <c r="W32" s="227"/>
    </row>
    <row r="33" spans="2:23">
      <c r="B33" s="228" t="s">
        <v>97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146"/>
      <c r="P33" s="228" t="s">
        <v>79</v>
      </c>
      <c r="Q33" s="228"/>
      <c r="R33" s="228"/>
      <c r="S33" s="228"/>
      <c r="T33" s="228"/>
      <c r="U33" s="228"/>
      <c r="V33" s="228"/>
      <c r="W33" s="228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37</v>
      </c>
      <c r="P34" s="149"/>
      <c r="Q34" s="149"/>
      <c r="R34" s="149"/>
      <c r="S34" s="149"/>
      <c r="T34" s="149"/>
      <c r="U34" s="149"/>
      <c r="V34" s="108"/>
      <c r="W34" s="109" t="s">
        <v>37</v>
      </c>
    </row>
    <row r="35" spans="2:23">
      <c r="B35" s="199" t="s">
        <v>0</v>
      </c>
      <c r="C35" s="199" t="s">
        <v>54</v>
      </c>
      <c r="D35" s="201" t="s">
        <v>86</v>
      </c>
      <c r="E35" s="202"/>
      <c r="F35" s="202"/>
      <c r="G35" s="202"/>
      <c r="H35" s="202"/>
      <c r="I35" s="203"/>
      <c r="J35" s="201" t="s">
        <v>82</v>
      </c>
      <c r="K35" s="202"/>
      <c r="L35" s="203"/>
      <c r="P35" s="229" t="s">
        <v>0</v>
      </c>
      <c r="Q35" s="229" t="s">
        <v>54</v>
      </c>
      <c r="R35" s="201" t="s">
        <v>87</v>
      </c>
      <c r="S35" s="202"/>
      <c r="T35" s="202"/>
      <c r="U35" s="202"/>
      <c r="V35" s="202"/>
      <c r="W35" s="203"/>
    </row>
    <row r="36" spans="2:23" ht="15" customHeight="1">
      <c r="B36" s="200"/>
      <c r="C36" s="200"/>
      <c r="D36" s="213" t="s">
        <v>88</v>
      </c>
      <c r="E36" s="214"/>
      <c r="F36" s="214"/>
      <c r="G36" s="214"/>
      <c r="H36" s="214"/>
      <c r="I36" s="215"/>
      <c r="J36" s="213" t="s">
        <v>83</v>
      </c>
      <c r="K36" s="214"/>
      <c r="L36" s="215"/>
      <c r="P36" s="216"/>
      <c r="Q36" s="216"/>
      <c r="R36" s="213" t="s">
        <v>89</v>
      </c>
      <c r="S36" s="214"/>
      <c r="T36" s="214"/>
      <c r="U36" s="214"/>
      <c r="V36" s="214"/>
      <c r="W36" s="215"/>
    </row>
    <row r="37" spans="2:23" ht="15" customHeight="1">
      <c r="B37" s="200"/>
      <c r="C37" s="200"/>
      <c r="D37" s="195">
        <v>2021</v>
      </c>
      <c r="E37" s="196"/>
      <c r="F37" s="204">
        <v>2020</v>
      </c>
      <c r="G37" s="196"/>
      <c r="H37" s="206" t="s">
        <v>23</v>
      </c>
      <c r="I37" s="235" t="s">
        <v>55</v>
      </c>
      <c r="J37" s="237">
        <v>2021</v>
      </c>
      <c r="K37" s="236" t="s">
        <v>90</v>
      </c>
      <c r="L37" s="235" t="s">
        <v>96</v>
      </c>
      <c r="P37" s="216"/>
      <c r="Q37" s="216"/>
      <c r="R37" s="195">
        <v>2021</v>
      </c>
      <c r="S37" s="196"/>
      <c r="T37" s="195">
        <v>2020</v>
      </c>
      <c r="U37" s="196"/>
      <c r="V37" s="206" t="s">
        <v>23</v>
      </c>
      <c r="W37" s="230" t="s">
        <v>68</v>
      </c>
    </row>
    <row r="38" spans="2:23">
      <c r="B38" s="187" t="s">
        <v>24</v>
      </c>
      <c r="C38" s="187" t="s">
        <v>54</v>
      </c>
      <c r="D38" s="197"/>
      <c r="E38" s="198"/>
      <c r="F38" s="205"/>
      <c r="G38" s="198"/>
      <c r="H38" s="207"/>
      <c r="I38" s="236"/>
      <c r="J38" s="237"/>
      <c r="K38" s="236"/>
      <c r="L38" s="236"/>
      <c r="P38" s="217" t="s">
        <v>24</v>
      </c>
      <c r="Q38" s="217" t="s">
        <v>54</v>
      </c>
      <c r="R38" s="197"/>
      <c r="S38" s="198"/>
      <c r="T38" s="197"/>
      <c r="U38" s="198"/>
      <c r="V38" s="207"/>
      <c r="W38" s="231"/>
    </row>
    <row r="39" spans="2:23" ht="15" customHeight="1">
      <c r="B39" s="187"/>
      <c r="C39" s="187"/>
      <c r="D39" s="177" t="s">
        <v>26</v>
      </c>
      <c r="E39" s="110" t="s">
        <v>2</v>
      </c>
      <c r="F39" s="177" t="s">
        <v>26</v>
      </c>
      <c r="G39" s="110" t="s">
        <v>2</v>
      </c>
      <c r="H39" s="189" t="s">
        <v>27</v>
      </c>
      <c r="I39" s="189" t="s">
        <v>56</v>
      </c>
      <c r="J39" s="111" t="s">
        <v>26</v>
      </c>
      <c r="K39" s="233" t="s">
        <v>91</v>
      </c>
      <c r="L39" s="233" t="s">
        <v>95</v>
      </c>
      <c r="P39" s="217"/>
      <c r="Q39" s="217"/>
      <c r="R39" s="177" t="s">
        <v>26</v>
      </c>
      <c r="S39" s="110" t="s">
        <v>2</v>
      </c>
      <c r="T39" s="177" t="s">
        <v>26</v>
      </c>
      <c r="U39" s="110" t="s">
        <v>2</v>
      </c>
      <c r="V39" s="189" t="s">
        <v>27</v>
      </c>
      <c r="W39" s="223" t="s">
        <v>69</v>
      </c>
    </row>
    <row r="40" spans="2:23" ht="14.25" customHeight="1">
      <c r="B40" s="188"/>
      <c r="C40" s="188"/>
      <c r="D40" s="174" t="s">
        <v>28</v>
      </c>
      <c r="E40" s="54" t="s">
        <v>29</v>
      </c>
      <c r="F40" s="174" t="s">
        <v>28</v>
      </c>
      <c r="G40" s="54" t="s">
        <v>29</v>
      </c>
      <c r="H40" s="232"/>
      <c r="I40" s="232"/>
      <c r="J40" s="174" t="s">
        <v>28</v>
      </c>
      <c r="K40" s="234"/>
      <c r="L40" s="234"/>
      <c r="P40" s="218"/>
      <c r="Q40" s="218"/>
      <c r="R40" s="174" t="s">
        <v>28</v>
      </c>
      <c r="S40" s="54" t="s">
        <v>29</v>
      </c>
      <c r="T40" s="174" t="s">
        <v>28</v>
      </c>
      <c r="U40" s="54" t="s">
        <v>29</v>
      </c>
      <c r="V40" s="190"/>
      <c r="W40" s="224"/>
    </row>
    <row r="41" spans="2:23">
      <c r="B41" s="66">
        <v>1</v>
      </c>
      <c r="C41" s="84" t="s">
        <v>57</v>
      </c>
      <c r="D41" s="68">
        <v>993</v>
      </c>
      <c r="E41" s="73">
        <v>0.14370477568740955</v>
      </c>
      <c r="F41" s="68">
        <v>287</v>
      </c>
      <c r="G41" s="73">
        <v>0.10929169840060929</v>
      </c>
      <c r="H41" s="112">
        <v>2.4599303135888504</v>
      </c>
      <c r="I41" s="113">
        <v>1</v>
      </c>
      <c r="J41" s="68">
        <v>1038</v>
      </c>
      <c r="K41" s="114">
        <v>-4.3352601156069315E-2</v>
      </c>
      <c r="L41" s="115">
        <v>0</v>
      </c>
      <c r="P41" s="66">
        <v>1</v>
      </c>
      <c r="Q41" s="84" t="s">
        <v>57</v>
      </c>
      <c r="R41" s="68">
        <v>3387</v>
      </c>
      <c r="S41" s="73">
        <v>0.13552336747759283</v>
      </c>
      <c r="T41" s="68">
        <v>1899</v>
      </c>
      <c r="U41" s="73">
        <v>0.11857633468623166</v>
      </c>
      <c r="V41" s="71">
        <v>0.78357030015797791</v>
      </c>
      <c r="W41" s="115">
        <v>0</v>
      </c>
    </row>
    <row r="42" spans="2:23">
      <c r="B42" s="116">
        <v>2</v>
      </c>
      <c r="C42" s="86" t="s">
        <v>59</v>
      </c>
      <c r="D42" s="76">
        <v>602</v>
      </c>
      <c r="E42" s="89">
        <v>8.7120115774240225E-2</v>
      </c>
      <c r="F42" s="76">
        <v>267</v>
      </c>
      <c r="G42" s="89">
        <v>0.10167555217060167</v>
      </c>
      <c r="H42" s="117">
        <v>1.2546816479400751</v>
      </c>
      <c r="I42" s="118">
        <v>1</v>
      </c>
      <c r="J42" s="76">
        <v>718</v>
      </c>
      <c r="K42" s="119">
        <v>-0.16155988857938719</v>
      </c>
      <c r="L42" s="120">
        <v>0</v>
      </c>
      <c r="P42" s="116">
        <v>2</v>
      </c>
      <c r="Q42" s="86" t="s">
        <v>58</v>
      </c>
      <c r="R42" s="76">
        <v>2227</v>
      </c>
      <c r="S42" s="89">
        <v>8.9108514724711901E-2</v>
      </c>
      <c r="T42" s="76">
        <v>1438</v>
      </c>
      <c r="U42" s="89">
        <v>8.9790821105213858E-2</v>
      </c>
      <c r="V42" s="79">
        <v>0.5486787204450625</v>
      </c>
      <c r="W42" s="120">
        <v>1</v>
      </c>
    </row>
    <row r="43" spans="2:23">
      <c r="B43" s="116">
        <v>3</v>
      </c>
      <c r="C43" s="86" t="s">
        <v>58</v>
      </c>
      <c r="D43" s="76">
        <v>597</v>
      </c>
      <c r="E43" s="89">
        <v>8.6396526772793053E-2</v>
      </c>
      <c r="F43" s="76">
        <v>216</v>
      </c>
      <c r="G43" s="89">
        <v>8.225437928408226E-2</v>
      </c>
      <c r="H43" s="117">
        <v>1.7638888888888888</v>
      </c>
      <c r="I43" s="118">
        <v>1</v>
      </c>
      <c r="J43" s="76">
        <v>611</v>
      </c>
      <c r="K43" s="119">
        <v>-2.2913256955810146E-2</v>
      </c>
      <c r="L43" s="120">
        <v>0</v>
      </c>
      <c r="P43" s="116">
        <v>3</v>
      </c>
      <c r="Q43" s="86" t="s">
        <v>59</v>
      </c>
      <c r="R43" s="76">
        <v>2222</v>
      </c>
      <c r="S43" s="89">
        <v>8.8908450704225359E-2</v>
      </c>
      <c r="T43" s="76">
        <v>1239</v>
      </c>
      <c r="U43" s="89">
        <v>7.7364970340305969E-2</v>
      </c>
      <c r="V43" s="79">
        <v>0.79338175948345446</v>
      </c>
      <c r="W43" s="120">
        <v>1</v>
      </c>
    </row>
    <row r="44" spans="2:23">
      <c r="B44" s="116">
        <v>4</v>
      </c>
      <c r="C44" s="86" t="s">
        <v>65</v>
      </c>
      <c r="D44" s="76">
        <v>456</v>
      </c>
      <c r="E44" s="89">
        <v>6.5991316931982638E-2</v>
      </c>
      <c r="F44" s="76">
        <v>313</v>
      </c>
      <c r="G44" s="89">
        <v>0.1191926884996192</v>
      </c>
      <c r="H44" s="117">
        <v>0.45686900958466459</v>
      </c>
      <c r="I44" s="118">
        <v>-3</v>
      </c>
      <c r="J44" s="76">
        <v>424</v>
      </c>
      <c r="K44" s="119">
        <v>7.547169811320753E-2</v>
      </c>
      <c r="L44" s="120">
        <v>1</v>
      </c>
      <c r="P44" s="116">
        <v>4</v>
      </c>
      <c r="Q44" s="86" t="s">
        <v>65</v>
      </c>
      <c r="R44" s="76">
        <v>1436</v>
      </c>
      <c r="S44" s="89">
        <v>5.7458386683738795E-2</v>
      </c>
      <c r="T44" s="76">
        <v>1656</v>
      </c>
      <c r="U44" s="89">
        <v>0.10340305963159538</v>
      </c>
      <c r="V44" s="79">
        <v>-0.13285024154589375</v>
      </c>
      <c r="W44" s="120">
        <v>-2</v>
      </c>
    </row>
    <row r="45" spans="2:23">
      <c r="B45" s="116">
        <v>5</v>
      </c>
      <c r="C45" s="91" t="s">
        <v>61</v>
      </c>
      <c r="D45" s="102">
        <v>321</v>
      </c>
      <c r="E45" s="107">
        <v>4.645441389290883E-2</v>
      </c>
      <c r="F45" s="102">
        <v>186</v>
      </c>
      <c r="G45" s="107">
        <v>7.0830159939070825E-2</v>
      </c>
      <c r="H45" s="121">
        <v>0.72580645161290325</v>
      </c>
      <c r="I45" s="122">
        <v>0</v>
      </c>
      <c r="J45" s="102">
        <v>421</v>
      </c>
      <c r="K45" s="123">
        <v>-0.23752969121140144</v>
      </c>
      <c r="L45" s="124">
        <v>1</v>
      </c>
      <c r="P45" s="116">
        <v>5</v>
      </c>
      <c r="Q45" s="91" t="s">
        <v>61</v>
      </c>
      <c r="R45" s="102">
        <v>1325</v>
      </c>
      <c r="S45" s="107">
        <v>5.301696542893726E-2</v>
      </c>
      <c r="T45" s="102">
        <v>858</v>
      </c>
      <c r="U45" s="107">
        <v>5.3574773649703401E-2</v>
      </c>
      <c r="V45" s="105">
        <v>0.54428904428904423</v>
      </c>
      <c r="W45" s="124">
        <v>0</v>
      </c>
    </row>
    <row r="46" spans="2:23">
      <c r="B46" s="125">
        <v>6</v>
      </c>
      <c r="C46" s="84" t="s">
        <v>94</v>
      </c>
      <c r="D46" s="68">
        <v>317</v>
      </c>
      <c r="E46" s="73">
        <v>4.5875542691751085E-2</v>
      </c>
      <c r="F46" s="68">
        <v>35</v>
      </c>
      <c r="G46" s="73">
        <v>1.3328255902513329E-2</v>
      </c>
      <c r="H46" s="112">
        <v>8.0571428571428569</v>
      </c>
      <c r="I46" s="113">
        <v>14</v>
      </c>
      <c r="J46" s="68">
        <v>223</v>
      </c>
      <c r="K46" s="114">
        <v>0.42152466367713015</v>
      </c>
      <c r="L46" s="115">
        <v>6</v>
      </c>
      <c r="P46" s="125">
        <v>6</v>
      </c>
      <c r="Q46" s="84" t="s">
        <v>60</v>
      </c>
      <c r="R46" s="68">
        <v>1226</v>
      </c>
      <c r="S46" s="73">
        <v>4.9055697823303455E-2</v>
      </c>
      <c r="T46" s="68">
        <v>838</v>
      </c>
      <c r="U46" s="73">
        <v>5.2325944427099591E-2</v>
      </c>
      <c r="V46" s="71">
        <v>0.46300715990453467</v>
      </c>
      <c r="W46" s="115">
        <v>0</v>
      </c>
    </row>
    <row r="47" spans="2:23">
      <c r="B47" s="116">
        <v>7</v>
      </c>
      <c r="C47" s="86" t="s">
        <v>70</v>
      </c>
      <c r="D47" s="76">
        <v>299</v>
      </c>
      <c r="E47" s="89">
        <v>4.3270622286541244E-2</v>
      </c>
      <c r="F47" s="76">
        <v>79</v>
      </c>
      <c r="G47" s="89">
        <v>3.0083777608530083E-2</v>
      </c>
      <c r="H47" s="117">
        <v>2.7848101265822787</v>
      </c>
      <c r="I47" s="118">
        <v>2</v>
      </c>
      <c r="J47" s="76">
        <v>254</v>
      </c>
      <c r="K47" s="119">
        <v>0.17716535433070857</v>
      </c>
      <c r="L47" s="120">
        <v>1</v>
      </c>
      <c r="P47" s="116">
        <v>7</v>
      </c>
      <c r="Q47" s="86" t="s">
        <v>70</v>
      </c>
      <c r="R47" s="76">
        <v>982</v>
      </c>
      <c r="S47" s="89">
        <v>3.9292573623559542E-2</v>
      </c>
      <c r="T47" s="76">
        <v>487</v>
      </c>
      <c r="U47" s="89">
        <v>3.0408991570402749E-2</v>
      </c>
      <c r="V47" s="79">
        <v>1.0164271047227924</v>
      </c>
      <c r="W47" s="120">
        <v>3</v>
      </c>
    </row>
    <row r="48" spans="2:23">
      <c r="B48" s="116">
        <v>8</v>
      </c>
      <c r="C48" s="86" t="s">
        <v>67</v>
      </c>
      <c r="D48" s="76">
        <v>248</v>
      </c>
      <c r="E48" s="89">
        <v>3.589001447178003E-2</v>
      </c>
      <c r="F48" s="76">
        <v>69</v>
      </c>
      <c r="G48" s="89">
        <v>2.6275704493526276E-2</v>
      </c>
      <c r="H48" s="117">
        <v>2.5942028985507246</v>
      </c>
      <c r="I48" s="118">
        <v>3</v>
      </c>
      <c r="J48" s="76">
        <v>224</v>
      </c>
      <c r="K48" s="119">
        <v>0.10714285714285721</v>
      </c>
      <c r="L48" s="120">
        <v>3</v>
      </c>
      <c r="P48" s="116">
        <v>8</v>
      </c>
      <c r="Q48" s="86" t="s">
        <v>67</v>
      </c>
      <c r="R48" s="76">
        <v>860</v>
      </c>
      <c r="S48" s="89">
        <v>3.4411011523687578E-2</v>
      </c>
      <c r="T48" s="76">
        <v>490</v>
      </c>
      <c r="U48" s="89">
        <v>3.0596315953793318E-2</v>
      </c>
      <c r="V48" s="79">
        <v>0.75510204081632648</v>
      </c>
      <c r="W48" s="120">
        <v>1</v>
      </c>
    </row>
    <row r="49" spans="2:23">
      <c r="B49" s="116">
        <v>9</v>
      </c>
      <c r="C49" s="86" t="s">
        <v>60</v>
      </c>
      <c r="D49" s="76">
        <v>246</v>
      </c>
      <c r="E49" s="89">
        <v>3.5600578871201161E-2</v>
      </c>
      <c r="F49" s="76">
        <v>123</v>
      </c>
      <c r="G49" s="89">
        <v>4.6839299314546841E-2</v>
      </c>
      <c r="H49" s="117">
        <v>1</v>
      </c>
      <c r="I49" s="118">
        <v>-3</v>
      </c>
      <c r="J49" s="76">
        <v>566</v>
      </c>
      <c r="K49" s="119">
        <v>-0.56537102473498235</v>
      </c>
      <c r="L49" s="120">
        <v>-5</v>
      </c>
      <c r="P49" s="116">
        <v>9</v>
      </c>
      <c r="Q49" s="86" t="s">
        <v>72</v>
      </c>
      <c r="R49" s="76">
        <v>839</v>
      </c>
      <c r="S49" s="89">
        <v>3.3570742637644049E-2</v>
      </c>
      <c r="T49" s="76">
        <v>189</v>
      </c>
      <c r="U49" s="89">
        <v>1.1801436153605994E-2</v>
      </c>
      <c r="V49" s="79">
        <v>3.4391534391534391</v>
      </c>
      <c r="W49" s="120">
        <v>18</v>
      </c>
    </row>
    <row r="50" spans="2:23">
      <c r="B50" s="126">
        <v>10</v>
      </c>
      <c r="C50" s="91" t="s">
        <v>84</v>
      </c>
      <c r="D50" s="102">
        <v>212</v>
      </c>
      <c r="E50" s="107">
        <v>3.0680173661360347E-2</v>
      </c>
      <c r="F50" s="102">
        <v>61</v>
      </c>
      <c r="G50" s="107">
        <v>2.3229246001523228E-2</v>
      </c>
      <c r="H50" s="121">
        <v>2.4754098360655736</v>
      </c>
      <c r="I50" s="122">
        <v>2</v>
      </c>
      <c r="J50" s="102">
        <v>241</v>
      </c>
      <c r="K50" s="123">
        <v>-0.1203319502074689</v>
      </c>
      <c r="L50" s="124">
        <v>0</v>
      </c>
      <c r="P50" s="126">
        <v>10</v>
      </c>
      <c r="Q50" s="91" t="s">
        <v>94</v>
      </c>
      <c r="R50" s="102">
        <v>745</v>
      </c>
      <c r="S50" s="107">
        <v>2.9809539052496798E-2</v>
      </c>
      <c r="T50" s="102">
        <v>311</v>
      </c>
      <c r="U50" s="107">
        <v>1.9419294411489228E-2</v>
      </c>
      <c r="V50" s="105">
        <v>1.395498392282958</v>
      </c>
      <c r="W50" s="124">
        <v>5</v>
      </c>
    </row>
    <row r="51" spans="2:23">
      <c r="B51" s="225" t="s">
        <v>62</v>
      </c>
      <c r="C51" s="226"/>
      <c r="D51" s="154">
        <f>SUM(D41:D50)</f>
        <v>4291</v>
      </c>
      <c r="E51" s="135">
        <f>D51/D53</f>
        <v>0.62098408104196812</v>
      </c>
      <c r="F51" s="154">
        <f>SUM(F41:F50)</f>
        <v>1636</v>
      </c>
      <c r="G51" s="135">
        <f>F51/F53</f>
        <v>0.62300076161462303</v>
      </c>
      <c r="H51" s="137">
        <f>D51/F51-1</f>
        <v>1.6228606356968216</v>
      </c>
      <c r="I51" s="156"/>
      <c r="J51" s="154">
        <f>SUM(J41:J50)</f>
        <v>4720</v>
      </c>
      <c r="K51" s="32">
        <f>E51/J51-1</f>
        <v>-0.99986843557605043</v>
      </c>
      <c r="L51" s="138"/>
      <c r="P51" s="225" t="s">
        <v>62</v>
      </c>
      <c r="Q51" s="226"/>
      <c r="R51" s="154">
        <f>SUM(R41:R50)</f>
        <v>15249</v>
      </c>
      <c r="S51" s="135">
        <f>R51/R53</f>
        <v>0.61015524967989754</v>
      </c>
      <c r="T51" s="154">
        <f>SUM(T41:T50)</f>
        <v>9405</v>
      </c>
      <c r="U51" s="135">
        <f>T51/T53</f>
        <v>0.58726194192944114</v>
      </c>
      <c r="V51" s="137">
        <f>R51/T51-1</f>
        <v>0.62137161084529513</v>
      </c>
      <c r="W51" s="150"/>
    </row>
    <row r="52" spans="2:23">
      <c r="B52" s="225" t="s">
        <v>30</v>
      </c>
      <c r="C52" s="226"/>
      <c r="D52" s="154">
        <f>D53-D51</f>
        <v>2619</v>
      </c>
      <c r="E52" s="135">
        <f>D52/D53</f>
        <v>0.37901591895803183</v>
      </c>
      <c r="F52" s="154">
        <f>F53-F51</f>
        <v>990</v>
      </c>
      <c r="G52" s="135">
        <f>F52/F53</f>
        <v>0.37699923838537702</v>
      </c>
      <c r="H52" s="137">
        <f>D52/F52-1</f>
        <v>1.6454545454545455</v>
      </c>
      <c r="I52" s="155"/>
      <c r="J52" s="154">
        <f>J53-SUM(J41:J50)</f>
        <v>2964</v>
      </c>
      <c r="K52" s="32">
        <f>E52/J52-1</f>
        <v>-0.99987212688294258</v>
      </c>
      <c r="L52" s="138"/>
      <c r="P52" s="225" t="s">
        <v>30</v>
      </c>
      <c r="Q52" s="226"/>
      <c r="R52" s="154">
        <f>R53-R51</f>
        <v>9743</v>
      </c>
      <c r="S52" s="135">
        <f>R52/R53</f>
        <v>0.38984475032010241</v>
      </c>
      <c r="T52" s="154">
        <f>T53-T51</f>
        <v>6610</v>
      </c>
      <c r="U52" s="135">
        <f>T52/T53</f>
        <v>0.41273805807055886</v>
      </c>
      <c r="V52" s="137">
        <f>R52/T52-1</f>
        <v>0.47397881996974278</v>
      </c>
      <c r="W52" s="151"/>
    </row>
    <row r="53" spans="2:23">
      <c r="B53" s="221" t="s">
        <v>63</v>
      </c>
      <c r="C53" s="222"/>
      <c r="D53" s="39">
        <v>6910</v>
      </c>
      <c r="E53" s="127">
        <v>1</v>
      </c>
      <c r="F53" s="39">
        <v>2626</v>
      </c>
      <c r="G53" s="127">
        <v>1</v>
      </c>
      <c r="H53" s="41">
        <v>1.6313785224676316</v>
      </c>
      <c r="I53" s="41"/>
      <c r="J53" s="39">
        <v>7684</v>
      </c>
      <c r="K53" s="15">
        <v>-0.10072878709005728</v>
      </c>
      <c r="L53" s="128"/>
      <c r="P53" s="221" t="s">
        <v>63</v>
      </c>
      <c r="Q53" s="222"/>
      <c r="R53" s="39">
        <v>24992</v>
      </c>
      <c r="S53" s="127">
        <v>1</v>
      </c>
      <c r="T53" s="39">
        <v>16015</v>
      </c>
      <c r="U53" s="127">
        <v>1</v>
      </c>
      <c r="V53" s="139">
        <v>0.56053699656571965</v>
      </c>
      <c r="W53" s="128"/>
    </row>
    <row r="54" spans="2:23">
      <c r="B54" s="144" t="s">
        <v>76</v>
      </c>
      <c r="P54" s="144" t="s">
        <v>76</v>
      </c>
    </row>
    <row r="55" spans="2:23">
      <c r="B55" s="147" t="s">
        <v>77</v>
      </c>
      <c r="P55" s="147" t="s">
        <v>77</v>
      </c>
    </row>
    <row r="63" spans="2:23" ht="15" customHeight="1"/>
    <row r="65" s="144" customFormat="1" ht="15" customHeight="1"/>
  </sheetData>
  <mergeCells count="67">
    <mergeCell ref="B52:C52"/>
    <mergeCell ref="B53:C53"/>
    <mergeCell ref="I39:I40"/>
    <mergeCell ref="K39:K40"/>
    <mergeCell ref="B32:L32"/>
    <mergeCell ref="B33:L33"/>
    <mergeCell ref="B35:B37"/>
    <mergeCell ref="C35:C37"/>
    <mergeCell ref="D35:I35"/>
    <mergeCell ref="J35:L35"/>
    <mergeCell ref="L39:L40"/>
    <mergeCell ref="C38:C40"/>
    <mergeCell ref="B51:C51"/>
    <mergeCell ref="L37:L38"/>
    <mergeCell ref="B38:B40"/>
    <mergeCell ref="H39:H40"/>
    <mergeCell ref="C8:C10"/>
    <mergeCell ref="H9:H10"/>
    <mergeCell ref="D36:I36"/>
    <mergeCell ref="J36:L36"/>
    <mergeCell ref="D37:E38"/>
    <mergeCell ref="F37:G38"/>
    <mergeCell ref="B26:C26"/>
    <mergeCell ref="B27:C27"/>
    <mergeCell ref="B28:C28"/>
    <mergeCell ref="H37:H38"/>
    <mergeCell ref="I37:I38"/>
    <mergeCell ref="J37:J38"/>
    <mergeCell ref="K37:K38"/>
    <mergeCell ref="I6:J6"/>
    <mergeCell ref="K6:O6"/>
    <mergeCell ref="H7:H8"/>
    <mergeCell ref="J7:J8"/>
    <mergeCell ref="I7:I8"/>
    <mergeCell ref="J9:J10"/>
    <mergeCell ref="D7:E8"/>
    <mergeCell ref="F7:G8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D5:H5"/>
    <mergeCell ref="P32:W32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P53:Q53"/>
    <mergeCell ref="P38:P40"/>
    <mergeCell ref="Q38:Q40"/>
    <mergeCell ref="V39:V40"/>
    <mergeCell ref="W39:W40"/>
    <mergeCell ref="P51:Q51"/>
    <mergeCell ref="P52:Q52"/>
  </mergeCells>
  <conditionalFormatting sqref="H27 J27 O27">
    <cfRule type="cellIs" dxfId="50" priority="38" operator="lessThan">
      <formula>0</formula>
    </cfRule>
  </conditionalFormatting>
  <conditionalFormatting sqref="H26 O26">
    <cfRule type="cellIs" dxfId="49" priority="37" operator="lessThan">
      <formula>0</formula>
    </cfRule>
  </conditionalFormatting>
  <conditionalFormatting sqref="K52">
    <cfRule type="cellIs" dxfId="48" priority="35" operator="lessThan">
      <formula>0</formula>
    </cfRule>
  </conditionalFormatting>
  <conditionalFormatting sqref="H52 J52">
    <cfRule type="cellIs" dxfId="47" priority="36" operator="lessThan">
      <formula>0</formula>
    </cfRule>
  </conditionalFormatting>
  <conditionalFormatting sqref="K51">
    <cfRule type="cellIs" dxfId="46" priority="33" operator="lessThan">
      <formula>0</formula>
    </cfRule>
  </conditionalFormatting>
  <conditionalFormatting sqref="H51">
    <cfRule type="cellIs" dxfId="45" priority="34" operator="lessThan">
      <formula>0</formula>
    </cfRule>
  </conditionalFormatting>
  <conditionalFormatting sqref="L52">
    <cfRule type="cellIs" dxfId="44" priority="31" operator="lessThan">
      <formula>0</formula>
    </cfRule>
  </conditionalFormatting>
  <conditionalFormatting sqref="K52">
    <cfRule type="cellIs" dxfId="43" priority="32" operator="lessThan">
      <formula>0</formula>
    </cfRule>
  </conditionalFormatting>
  <conditionalFormatting sqref="L51">
    <cfRule type="cellIs" dxfId="42" priority="29" operator="lessThan">
      <formula>0</formula>
    </cfRule>
  </conditionalFormatting>
  <conditionalFormatting sqref="K51">
    <cfRule type="cellIs" dxfId="41" priority="30" operator="lessThan">
      <formula>0</formula>
    </cfRule>
  </conditionalFormatting>
  <conditionalFormatting sqref="O28 J28 H28">
    <cfRule type="cellIs" dxfId="40" priority="28" operator="lessThan">
      <formula>0</formula>
    </cfRule>
  </conditionalFormatting>
  <conditionalFormatting sqref="K41:K50 H41:H50">
    <cfRule type="cellIs" dxfId="39" priority="27" operator="lessThan">
      <formula>0</formula>
    </cfRule>
  </conditionalFormatting>
  <conditionalFormatting sqref="L41:L50">
    <cfRule type="cellIs" dxfId="38" priority="24" operator="lessThan">
      <formula>0</formula>
    </cfRule>
    <cfRule type="cellIs" dxfId="37" priority="25" operator="equal">
      <formula>0</formula>
    </cfRule>
    <cfRule type="cellIs" dxfId="36" priority="26" operator="greaterThan">
      <formula>0</formula>
    </cfRule>
  </conditionalFormatting>
  <conditionalFormatting sqref="I41:I50">
    <cfRule type="cellIs" dxfId="35" priority="21" operator="lessThan">
      <formula>0</formula>
    </cfRule>
    <cfRule type="cellIs" dxfId="34" priority="22" operator="equal">
      <formula>0</formula>
    </cfRule>
    <cfRule type="cellIs" dxfId="33" priority="23" operator="greaterThan">
      <formula>0</formula>
    </cfRule>
  </conditionalFormatting>
  <conditionalFormatting sqref="H53:I53 K53">
    <cfRule type="cellIs" dxfId="32" priority="20" operator="lessThan">
      <formula>0</formula>
    </cfRule>
  </conditionalFormatting>
  <conditionalFormatting sqref="L53">
    <cfRule type="cellIs" dxfId="31" priority="19" operator="lessThan">
      <formula>0</formula>
    </cfRule>
  </conditionalFormatting>
  <conditionalFormatting sqref="H11:H15 J11:J15 O11:O15">
    <cfRule type="cellIs" dxfId="30" priority="18" operator="lessThan">
      <formula>0</formula>
    </cfRule>
  </conditionalFormatting>
  <conditionalFormatting sqref="H16:H25 J16:J25 O16:O25">
    <cfRule type="cellIs" dxfId="29" priority="17" operator="lessThan">
      <formula>0</formula>
    </cfRule>
  </conditionalFormatting>
  <conditionalFormatting sqref="D11:E25 G11:J25 L11:L25 N11:O25">
    <cfRule type="cellIs" dxfId="28" priority="16" operator="equal">
      <formula>0</formula>
    </cfRule>
  </conditionalFormatting>
  <conditionalFormatting sqref="F11:F25">
    <cfRule type="cellIs" dxfId="27" priority="15" operator="equal">
      <formula>0</formula>
    </cfRule>
  </conditionalFormatting>
  <conditionalFormatting sqref="K11:K25">
    <cfRule type="cellIs" dxfId="26" priority="14" operator="equal">
      <formula>0</formula>
    </cfRule>
  </conditionalFormatting>
  <conditionalFormatting sqref="M11:M25">
    <cfRule type="cellIs" dxfId="25" priority="13" operator="equal">
      <formula>0</formula>
    </cfRule>
  </conditionalFormatting>
  <conditionalFormatting sqref="V51">
    <cfRule type="cellIs" dxfId="24" priority="7" operator="lessThan">
      <formula>0</formula>
    </cfRule>
  </conditionalFormatting>
  <conditionalFormatting sqref="W51">
    <cfRule type="cellIs" dxfId="23" priority="10" operator="lessThan">
      <formula>0</formula>
    </cfRule>
    <cfRule type="cellIs" dxfId="22" priority="11" operator="equal">
      <formula>0</formula>
    </cfRule>
    <cfRule type="cellIs" dxfId="21" priority="12" operator="greaterThan">
      <formula>0</formula>
    </cfRule>
  </conditionalFormatting>
  <conditionalFormatting sqref="W52">
    <cfRule type="cellIs" dxfId="20" priority="9" operator="lessThan">
      <formula>0</formula>
    </cfRule>
  </conditionalFormatting>
  <conditionalFormatting sqref="V52">
    <cfRule type="cellIs" dxfId="19" priority="8" operator="lessThan">
      <formula>0</formula>
    </cfRule>
  </conditionalFormatting>
  <conditionalFormatting sqref="V41:V50">
    <cfRule type="cellIs" dxfId="18" priority="6" operator="lessThan">
      <formula>0</formula>
    </cfRule>
  </conditionalFormatting>
  <conditionalFormatting sqref="W41:W50">
    <cfRule type="cellIs" dxfId="17" priority="3" operator="lessThan">
      <formula>0</formula>
    </cfRule>
    <cfRule type="cellIs" dxfId="16" priority="4" operator="equal">
      <formula>0</formula>
    </cfRule>
    <cfRule type="cellIs" dxfId="15" priority="5" operator="greaterThan">
      <formula>0</formula>
    </cfRule>
  </conditionalFormatting>
  <conditionalFormatting sqref="V53">
    <cfRule type="cellIs" dxfId="14" priority="2" operator="lessThan">
      <formula>0</formula>
    </cfRule>
  </conditionalFormatting>
  <conditionalFormatting sqref="W53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44322</v>
      </c>
    </row>
    <row r="2" spans="2:15">
      <c r="B2" s="238" t="s">
        <v>35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7"/>
    </row>
    <row r="3" spans="2:15">
      <c r="B3" s="239" t="s">
        <v>34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37" t="s">
        <v>32</v>
      </c>
    </row>
    <row r="4" spans="2:15" ht="15" customHeight="1">
      <c r="B4" s="229" t="s">
        <v>0</v>
      </c>
      <c r="C4" s="199" t="s">
        <v>1</v>
      </c>
      <c r="D4" s="201" t="s">
        <v>86</v>
      </c>
      <c r="E4" s="202"/>
      <c r="F4" s="202"/>
      <c r="G4" s="202"/>
      <c r="H4" s="203"/>
      <c r="I4" s="202" t="s">
        <v>82</v>
      </c>
      <c r="J4" s="202"/>
      <c r="K4" s="201" t="s">
        <v>87</v>
      </c>
      <c r="L4" s="202"/>
      <c r="M4" s="202"/>
      <c r="N4" s="202"/>
      <c r="O4" s="203"/>
    </row>
    <row r="5" spans="2:15">
      <c r="B5" s="216"/>
      <c r="C5" s="200"/>
      <c r="D5" s="213" t="s">
        <v>88</v>
      </c>
      <c r="E5" s="214"/>
      <c r="F5" s="214"/>
      <c r="G5" s="214"/>
      <c r="H5" s="215"/>
      <c r="I5" s="214" t="s">
        <v>83</v>
      </c>
      <c r="J5" s="214"/>
      <c r="K5" s="213" t="s">
        <v>89</v>
      </c>
      <c r="L5" s="214"/>
      <c r="M5" s="214"/>
      <c r="N5" s="214"/>
      <c r="O5" s="215"/>
    </row>
    <row r="6" spans="2:15" ht="19.5" customHeight="1">
      <c r="B6" s="216"/>
      <c r="C6" s="216"/>
      <c r="D6" s="195">
        <v>2021</v>
      </c>
      <c r="E6" s="196"/>
      <c r="F6" s="204">
        <v>2020</v>
      </c>
      <c r="G6" s="204"/>
      <c r="H6" s="206" t="s">
        <v>23</v>
      </c>
      <c r="I6" s="208">
        <v>2021</v>
      </c>
      <c r="J6" s="195" t="s">
        <v>90</v>
      </c>
      <c r="K6" s="195">
        <v>2021</v>
      </c>
      <c r="L6" s="196"/>
      <c r="M6" s="204">
        <v>2020</v>
      </c>
      <c r="N6" s="196"/>
      <c r="O6" s="186" t="s">
        <v>23</v>
      </c>
    </row>
    <row r="7" spans="2:15" ht="19.5" customHeight="1">
      <c r="B7" s="217" t="s">
        <v>24</v>
      </c>
      <c r="C7" s="217" t="s">
        <v>25</v>
      </c>
      <c r="D7" s="197"/>
      <c r="E7" s="198"/>
      <c r="F7" s="205"/>
      <c r="G7" s="205"/>
      <c r="H7" s="207"/>
      <c r="I7" s="209"/>
      <c r="J7" s="210"/>
      <c r="K7" s="197"/>
      <c r="L7" s="198"/>
      <c r="M7" s="205"/>
      <c r="N7" s="198"/>
      <c r="O7" s="186"/>
    </row>
    <row r="8" spans="2:15" ht="15" customHeight="1">
      <c r="B8" s="217"/>
      <c r="C8" s="217"/>
      <c r="D8" s="177" t="s">
        <v>26</v>
      </c>
      <c r="E8" s="173" t="s">
        <v>2</v>
      </c>
      <c r="F8" s="176" t="s">
        <v>26</v>
      </c>
      <c r="G8" s="56" t="s">
        <v>2</v>
      </c>
      <c r="H8" s="189" t="s">
        <v>27</v>
      </c>
      <c r="I8" s="57" t="s">
        <v>26</v>
      </c>
      <c r="J8" s="191" t="s">
        <v>91</v>
      </c>
      <c r="K8" s="177" t="s">
        <v>26</v>
      </c>
      <c r="L8" s="55" t="s">
        <v>2</v>
      </c>
      <c r="M8" s="176" t="s">
        <v>26</v>
      </c>
      <c r="N8" s="55" t="s">
        <v>2</v>
      </c>
      <c r="O8" s="193" t="s">
        <v>27</v>
      </c>
    </row>
    <row r="9" spans="2:15" ht="15" customHeight="1">
      <c r="B9" s="218"/>
      <c r="C9" s="218"/>
      <c r="D9" s="174" t="s">
        <v>28</v>
      </c>
      <c r="E9" s="175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74" t="s">
        <v>28</v>
      </c>
      <c r="L9" s="175" t="s">
        <v>29</v>
      </c>
      <c r="M9" s="53" t="s">
        <v>28</v>
      </c>
      <c r="N9" s="175" t="s">
        <v>29</v>
      </c>
      <c r="O9" s="194"/>
    </row>
    <row r="10" spans="2:15">
      <c r="B10" s="66">
        <v>1</v>
      </c>
      <c r="C10" s="67" t="s">
        <v>9</v>
      </c>
      <c r="D10" s="68">
        <v>39</v>
      </c>
      <c r="E10" s="69">
        <v>0.50649350649350644</v>
      </c>
      <c r="F10" s="68">
        <v>38</v>
      </c>
      <c r="G10" s="70">
        <v>0.59375</v>
      </c>
      <c r="H10" s="71">
        <v>2.6315789473684292E-2</v>
      </c>
      <c r="I10" s="72">
        <v>37</v>
      </c>
      <c r="J10" s="73">
        <v>5.4054054054053946E-2</v>
      </c>
      <c r="K10" s="68">
        <v>161</v>
      </c>
      <c r="L10" s="69">
        <v>0.41927083333333331</v>
      </c>
      <c r="M10" s="68">
        <v>250</v>
      </c>
      <c r="N10" s="70">
        <v>0.54824561403508776</v>
      </c>
      <c r="O10" s="71">
        <v>-0.35599999999999998</v>
      </c>
    </row>
    <row r="11" spans="2:15">
      <c r="B11" s="74">
        <v>2</v>
      </c>
      <c r="C11" s="75" t="s">
        <v>47</v>
      </c>
      <c r="D11" s="76">
        <v>11</v>
      </c>
      <c r="E11" s="77">
        <v>0.14285714285714285</v>
      </c>
      <c r="F11" s="76">
        <v>17</v>
      </c>
      <c r="G11" s="88">
        <v>0.265625</v>
      </c>
      <c r="H11" s="79">
        <v>-0.3529411764705882</v>
      </c>
      <c r="I11" s="100">
        <v>21</v>
      </c>
      <c r="J11" s="89">
        <v>-0.47619047619047616</v>
      </c>
      <c r="K11" s="76">
        <v>57</v>
      </c>
      <c r="L11" s="77">
        <v>0.1484375</v>
      </c>
      <c r="M11" s="76">
        <v>65</v>
      </c>
      <c r="N11" s="88">
        <v>0.14254385964912281</v>
      </c>
      <c r="O11" s="79">
        <v>-0.12307692307692308</v>
      </c>
    </row>
    <row r="12" spans="2:15">
      <c r="B12" s="74">
        <v>3</v>
      </c>
      <c r="C12" s="75" t="s">
        <v>12</v>
      </c>
      <c r="D12" s="76">
        <v>4</v>
      </c>
      <c r="E12" s="77">
        <v>5.1948051948051951E-2</v>
      </c>
      <c r="F12" s="76">
        <v>1</v>
      </c>
      <c r="G12" s="88">
        <v>1.5625E-2</v>
      </c>
      <c r="H12" s="79">
        <v>3</v>
      </c>
      <c r="I12" s="100">
        <v>11</v>
      </c>
      <c r="J12" s="89">
        <v>-0.63636363636363635</v>
      </c>
      <c r="K12" s="76">
        <v>33</v>
      </c>
      <c r="L12" s="77">
        <v>8.59375E-2</v>
      </c>
      <c r="M12" s="76">
        <v>19</v>
      </c>
      <c r="N12" s="88">
        <v>4.1666666666666664E-2</v>
      </c>
      <c r="O12" s="79">
        <v>0.73684210526315796</v>
      </c>
    </row>
    <row r="13" spans="2:15">
      <c r="B13" s="74">
        <v>4</v>
      </c>
      <c r="C13" s="75" t="s">
        <v>93</v>
      </c>
      <c r="D13" s="76">
        <v>16</v>
      </c>
      <c r="E13" s="77">
        <v>0.20779220779220781</v>
      </c>
      <c r="F13" s="76">
        <v>0</v>
      </c>
      <c r="G13" s="88">
        <v>0</v>
      </c>
      <c r="H13" s="79"/>
      <c r="I13" s="100">
        <v>11</v>
      </c>
      <c r="J13" s="89">
        <v>0.45454545454545459</v>
      </c>
      <c r="K13" s="76">
        <v>29</v>
      </c>
      <c r="L13" s="77">
        <v>7.5520833333333329E-2</v>
      </c>
      <c r="M13" s="76">
        <v>25</v>
      </c>
      <c r="N13" s="88">
        <v>5.4824561403508769E-2</v>
      </c>
      <c r="O13" s="79">
        <v>0.15999999999999992</v>
      </c>
    </row>
    <row r="14" spans="2:15">
      <c r="B14" s="101">
        <v>5</v>
      </c>
      <c r="C14" s="90" t="s">
        <v>10</v>
      </c>
      <c r="D14" s="102">
        <v>0</v>
      </c>
      <c r="E14" s="103">
        <v>0</v>
      </c>
      <c r="F14" s="102">
        <v>0</v>
      </c>
      <c r="G14" s="104">
        <v>0</v>
      </c>
      <c r="H14" s="105"/>
      <c r="I14" s="106">
        <v>0</v>
      </c>
      <c r="J14" s="107"/>
      <c r="K14" s="102">
        <v>27</v>
      </c>
      <c r="L14" s="103">
        <v>7.03125E-2</v>
      </c>
      <c r="M14" s="102">
        <v>0</v>
      </c>
      <c r="N14" s="104">
        <v>0</v>
      </c>
      <c r="O14" s="105"/>
    </row>
    <row r="15" spans="2:15">
      <c r="B15" s="184" t="s">
        <v>50</v>
      </c>
      <c r="C15" s="185"/>
      <c r="D15" s="30">
        <f>SUM(D10:D14)</f>
        <v>70</v>
      </c>
      <c r="E15" s="31">
        <f>D15/D17</f>
        <v>0.90909090909090906</v>
      </c>
      <c r="F15" s="30">
        <f>SUM(F10:F14)</f>
        <v>56</v>
      </c>
      <c r="G15" s="31">
        <f>F15/F17</f>
        <v>0.875</v>
      </c>
      <c r="H15" s="33">
        <f>D15/F15-1</f>
        <v>0.25</v>
      </c>
      <c r="I15" s="30">
        <f>SUM(I10:I14)</f>
        <v>80</v>
      </c>
      <c r="J15" s="31">
        <f>I15/I17</f>
        <v>0.8</v>
      </c>
      <c r="K15" s="30">
        <f>SUM(K10:K14)</f>
        <v>307</v>
      </c>
      <c r="L15" s="31">
        <f>K15/K17</f>
        <v>0.79947916666666663</v>
      </c>
      <c r="M15" s="30">
        <f>SUM(M10:M14)</f>
        <v>359</v>
      </c>
      <c r="N15" s="31">
        <f>M15/M17</f>
        <v>0.78728070175438591</v>
      </c>
      <c r="O15" s="33">
        <f>K15/M15-1</f>
        <v>-0.14484679665738165</v>
      </c>
    </row>
    <row r="16" spans="2:15" s="29" customFormat="1">
      <c r="B16" s="184" t="s">
        <v>30</v>
      </c>
      <c r="C16" s="185"/>
      <c r="D16" s="10">
        <f>D17-SUM(D10:D14)</f>
        <v>7</v>
      </c>
      <c r="E16" s="11">
        <f>D16/D17</f>
        <v>9.0909090909090912E-2</v>
      </c>
      <c r="F16" s="10">
        <f>F17-SUM(F10:F14)</f>
        <v>8</v>
      </c>
      <c r="G16" s="11">
        <f>F16/F17</f>
        <v>0.125</v>
      </c>
      <c r="H16" s="12">
        <f>D16/F16-1</f>
        <v>-0.125</v>
      </c>
      <c r="I16" s="10">
        <f>I17-SUM(I10:I14)</f>
        <v>20</v>
      </c>
      <c r="J16" s="34">
        <f>D16/I16-1</f>
        <v>-0.65</v>
      </c>
      <c r="K16" s="10">
        <f>K17-SUM(K10:K14)</f>
        <v>77</v>
      </c>
      <c r="L16" s="11">
        <f>K16/K17</f>
        <v>0.20052083333333334</v>
      </c>
      <c r="M16" s="10">
        <f>M17-SUM(M10:M14)</f>
        <v>97</v>
      </c>
      <c r="N16" s="11">
        <f>M16/M17</f>
        <v>0.21271929824561403</v>
      </c>
      <c r="O16" s="12">
        <f>K16/M16-1</f>
        <v>-0.20618556701030932</v>
      </c>
    </row>
    <row r="17" spans="2:15">
      <c r="B17" s="182" t="s">
        <v>31</v>
      </c>
      <c r="C17" s="183"/>
      <c r="D17" s="50">
        <v>77</v>
      </c>
      <c r="E17" s="82">
        <v>1</v>
      </c>
      <c r="F17" s="50">
        <v>64</v>
      </c>
      <c r="G17" s="83">
        <v>1</v>
      </c>
      <c r="H17" s="45">
        <v>0.203125</v>
      </c>
      <c r="I17" s="51">
        <v>100</v>
      </c>
      <c r="J17" s="46">
        <v>-0.22999999999999998</v>
      </c>
      <c r="K17" s="50">
        <v>384</v>
      </c>
      <c r="L17" s="82">
        <v>1</v>
      </c>
      <c r="M17" s="50">
        <v>456</v>
      </c>
      <c r="N17" s="83">
        <v>1</v>
      </c>
      <c r="O17" s="45">
        <v>-0.15789473684210531</v>
      </c>
    </row>
    <row r="18" spans="2:15">
      <c r="B18" t="s">
        <v>80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47" t="s">
        <v>81</v>
      </c>
      <c r="C21" s="144"/>
      <c r="D21" s="144"/>
      <c r="E21" s="144"/>
      <c r="F21" s="144"/>
      <c r="G21" s="144"/>
    </row>
    <row r="22" spans="2:15">
      <c r="B22" s="16" t="s">
        <v>45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2" priority="303" operator="lessThan">
      <formula>0</formula>
    </cfRule>
  </conditionalFormatting>
  <conditionalFormatting sqref="O16">
    <cfRule type="cellIs" dxfId="11" priority="302" operator="lessThan">
      <formula>0</formula>
    </cfRule>
  </conditionalFormatting>
  <conditionalFormatting sqref="J16">
    <cfRule type="cellIs" dxfId="10" priority="301" operator="lessThan">
      <formula>0</formula>
    </cfRule>
  </conditionalFormatting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 &gt;3.5T-Segments 2</vt:lpstr>
      <vt:lpstr>LCV up to 3.5T</vt:lpstr>
      <vt:lpstr>Busess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2021-05-06T08:15:32Z</dcterms:modified>
</cp:coreProperties>
</file>